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075" windowHeight="11640" activeTab="1"/>
  </bookViews>
  <sheets>
    <sheet name="Tarifas" sheetId="1" r:id="rId1"/>
    <sheet name="Urbana GBA" sheetId="2" r:id="rId2"/>
  </sheets>
  <definedNames>
    <definedName name="_xlnm.Print_Area" localSheetId="1">'Urbana GBA'!$A$31:$T$106</definedName>
  </definedNames>
  <calcPr fullCalcOnLoad="1"/>
</workbook>
</file>

<file path=xl/sharedStrings.xml><?xml version="1.0" encoding="utf-8"?>
<sst xmlns="http://schemas.openxmlformats.org/spreadsheetml/2006/main" count="116" uniqueCount="72">
  <si>
    <t>Tarifa Urbana</t>
  </si>
  <si>
    <t>Tarifa Media</t>
  </si>
  <si>
    <t>Secciones</t>
  </si>
  <si>
    <t>SUBE</t>
  </si>
  <si>
    <t>AS</t>
  </si>
  <si>
    <t>sin SUBE</t>
  </si>
  <si>
    <t>0-3 km</t>
  </si>
  <si>
    <t>Mínima</t>
  </si>
  <si>
    <t>3-6 km</t>
  </si>
  <si>
    <t>Valor km.</t>
  </si>
  <si>
    <t>6-9 km</t>
  </si>
  <si>
    <t>km mín</t>
  </si>
  <si>
    <t>9-12 km</t>
  </si>
  <si>
    <t>12-15 km</t>
  </si>
  <si>
    <t>BOLETO ESCOLAR:</t>
  </si>
  <si>
    <t>15-18 km</t>
  </si>
  <si>
    <t>BOLETO SECUNDARIO (PÚBLICO):</t>
  </si>
  <si>
    <t>18-21 km</t>
  </si>
  <si>
    <t>BOLETO SECUNDARIO (PRIVADO SUB.):</t>
  </si>
  <si>
    <t>21-24 km</t>
  </si>
  <si>
    <t>BOLETO DISCAPACITADOS:</t>
  </si>
  <si>
    <t>24-27 km</t>
  </si>
  <si>
    <t>27-30 km</t>
  </si>
  <si>
    <t>30-33 km</t>
  </si>
  <si>
    <t>33-36 km</t>
  </si>
  <si>
    <t>Tarifa Mixta</t>
  </si>
  <si>
    <t>36-39 km</t>
  </si>
  <si>
    <t>$ 0,50 / $ 0,70</t>
  </si>
  <si>
    <t>Línea</t>
  </si>
  <si>
    <t>Empresa</t>
  </si>
  <si>
    <t>Recorrido</t>
  </si>
  <si>
    <t>Sección</t>
  </si>
  <si>
    <t>Parcial</t>
  </si>
  <si>
    <t>Km Acumulado</t>
  </si>
  <si>
    <t>Distancia</t>
  </si>
  <si>
    <t>Origen</t>
  </si>
  <si>
    <t>Sección 1</t>
  </si>
  <si>
    <t>Distancia por sección</t>
  </si>
  <si>
    <t>Sección 2</t>
  </si>
  <si>
    <t>Sección 3</t>
  </si>
  <si>
    <t>Sección 4</t>
  </si>
  <si>
    <t>Secciones potenciales</t>
  </si>
  <si>
    <t>Sección 5</t>
  </si>
  <si>
    <t>Sección 6</t>
  </si>
  <si>
    <t>Sección 7</t>
  </si>
  <si>
    <t>Sección 8</t>
  </si>
  <si>
    <t>Sección 9</t>
  </si>
  <si>
    <t>Sección 10</t>
  </si>
  <si>
    <t>Sección 11</t>
  </si>
  <si>
    <t>Sección 12</t>
  </si>
  <si>
    <t>Sección 13</t>
  </si>
  <si>
    <t>Sección 14</t>
  </si>
  <si>
    <t>Sección 15</t>
  </si>
  <si>
    <t>Sección 16</t>
  </si>
  <si>
    <t>Sección 17</t>
  </si>
  <si>
    <t>Sección 18</t>
  </si>
  <si>
    <r>
      <t>CUADRO TARIFARIO</t>
    </r>
    <r>
      <rPr>
        <b/>
        <sz val="12"/>
        <rFont val="Arial"/>
        <family val="2"/>
      </rPr>
      <t xml:space="preserve"> </t>
    </r>
  </si>
  <si>
    <t>Tarifa con SUBE</t>
  </si>
  <si>
    <t>Razón Social</t>
  </si>
  <si>
    <t>Línea Nº:</t>
  </si>
  <si>
    <t>Recorrido:</t>
  </si>
  <si>
    <t>Km Acum.</t>
  </si>
  <si>
    <t>Tarifa</t>
  </si>
  <si>
    <t>EMPRESA</t>
  </si>
  <si>
    <t>NUMERO DE LINEA</t>
  </si>
  <si>
    <t>NOMBRE DE RAMAL</t>
  </si>
  <si>
    <t>Tarifa SIN SUBE</t>
  </si>
  <si>
    <t>Tarifa CON ATRIBUTO SOCIAL</t>
  </si>
  <si>
    <t>Terminal</t>
  </si>
  <si>
    <t>Servicios Urbanos Intercomunales del GBA</t>
  </si>
  <si>
    <t>Formulario F</t>
  </si>
  <si>
    <t>Jurisdicción Provincial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</si>
</sst>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&quot;$&quot;\ * #,##0.000_ ;_ &quot;$&quot;\ * \-#,##0.000_ ;_ &quot;$&quot;\ * &quot;-&quot;??_ ;_ @_ "/>
    <numFmt numFmtId="165" formatCode="_ &quot;$&quot;\ * #,##0.0000000_ ;_ &quot;$&quot;\ * \-#,##0.0000000_ ;_ &quot;$&quot;\ * &quot;-&quot;??_ ;_ @_ "/>
    <numFmt numFmtId="166" formatCode="_ * #,##0.0_ ;_ * \-#,##0.0_ ;_ * &quot;-&quot;??_ ;_ @_ "/>
    <numFmt numFmtId="167" formatCode="0.0"/>
    <numFmt numFmtId="168" formatCode="_ &quot;$&quot;\ * #,##0.000_ ;_ &quot;$&quot;\ * \-#,##0.000_ ;_ &quot;$&quot;\ * &quot;-&quot;?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8" applyFont="1" applyAlignment="1">
      <alignment/>
    </xf>
    <xf numFmtId="0" fontId="41" fillId="0" borderId="0" xfId="0" applyFont="1" applyAlignment="1">
      <alignment horizontal="center"/>
    </xf>
    <xf numFmtId="44" fontId="41" fillId="0" borderId="0" xfId="48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48" applyNumberFormat="1" applyFont="1" applyAlignment="1">
      <alignment/>
    </xf>
    <xf numFmtId="165" fontId="0" fillId="0" borderId="0" xfId="48" applyNumberFormat="1" applyFont="1" applyAlignment="1">
      <alignment/>
    </xf>
    <xf numFmtId="166" fontId="0" fillId="0" borderId="0" xfId="46" applyNumberFormat="1" applyFont="1" applyAlignment="1">
      <alignment/>
    </xf>
    <xf numFmtId="0" fontId="43" fillId="0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43" fontId="43" fillId="33" borderId="0" xfId="46" applyFont="1" applyFill="1" applyAlignment="1">
      <alignment/>
    </xf>
    <xf numFmtId="0" fontId="43" fillId="33" borderId="0" xfId="0" applyFont="1" applyFill="1" applyAlignment="1" quotePrefix="1">
      <alignment/>
    </xf>
    <xf numFmtId="0" fontId="43" fillId="0" borderId="0" xfId="0" applyFont="1" applyAlignment="1" quotePrefix="1">
      <alignment/>
    </xf>
    <xf numFmtId="0" fontId="6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0" fontId="47" fillId="0" borderId="10" xfId="0" applyFont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44" fontId="47" fillId="35" borderId="10" xfId="0" applyNumberFormat="1" applyFont="1" applyFill="1" applyBorder="1" applyAlignment="1">
      <alignment vertical="center"/>
    </xf>
    <xf numFmtId="44" fontId="8" fillId="35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4" fontId="43" fillId="0" borderId="0" xfId="48" applyFont="1" applyAlignment="1">
      <alignment/>
    </xf>
    <xf numFmtId="0" fontId="43" fillId="10" borderId="0" xfId="0" applyFont="1" applyFill="1" applyAlignment="1" applyProtection="1">
      <alignment/>
      <protection locked="0"/>
    </xf>
    <xf numFmtId="0" fontId="44" fillId="10" borderId="0" xfId="0" applyFont="1" applyFill="1" applyAlignment="1" applyProtection="1">
      <alignment horizontal="left"/>
      <protection locked="0"/>
    </xf>
    <xf numFmtId="168" fontId="0" fillId="0" borderId="0" xfId="0" applyNumberFormat="1" applyAlignment="1">
      <alignment/>
    </xf>
    <xf numFmtId="167" fontId="43" fillId="33" borderId="0" xfId="0" applyNumberFormat="1" applyFont="1" applyFill="1" applyAlignment="1">
      <alignment/>
    </xf>
    <xf numFmtId="167" fontId="43" fillId="10" borderId="0" xfId="0" applyNumberFormat="1" applyFont="1" applyFill="1" applyAlignment="1" applyProtection="1">
      <alignment/>
      <protection locked="0"/>
    </xf>
    <xf numFmtId="0" fontId="43" fillId="10" borderId="0" xfId="0" applyFont="1" applyFill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3:S35"/>
  <sheetViews>
    <sheetView zoomScale="70" zoomScaleNormal="70" zoomScalePageLayoutView="0" workbookViewId="0" topLeftCell="A1">
      <selection activeCell="F38" sqref="F38"/>
    </sheetView>
  </sheetViews>
  <sheetFormatPr defaultColWidth="9.140625" defaultRowHeight="15"/>
  <cols>
    <col min="1" max="1" width="10.57421875" style="0" customWidth="1"/>
    <col min="2" max="3" width="9.140625" style="2" customWidth="1"/>
    <col min="4" max="4" width="9.00390625" style="2" customWidth="1"/>
    <col min="5" max="5" width="8.8515625" style="0" bestFit="1" customWidth="1"/>
    <col min="6" max="12" width="9.140625" style="0" customWidth="1"/>
    <col min="13" max="13" width="10.28125" style="0" bestFit="1" customWidth="1"/>
    <col min="14" max="15" width="9.140625" style="0" customWidth="1"/>
    <col min="16" max="16" width="14.421875" style="0" customWidth="1"/>
  </cols>
  <sheetData>
    <row r="3" spans="1:15" ht="18.75">
      <c r="A3" s="1" t="s">
        <v>0</v>
      </c>
      <c r="H3" s="1" t="s">
        <v>1</v>
      </c>
      <c r="O3" s="1"/>
    </row>
    <row r="4" spans="1:8" ht="18.75">
      <c r="A4" s="1"/>
      <c r="H4" s="1"/>
    </row>
    <row r="5" spans="1:18" s="5" customFormat="1" ht="15">
      <c r="A5" s="3" t="s">
        <v>2</v>
      </c>
      <c r="B5" s="4" t="s">
        <v>3</v>
      </c>
      <c r="C5" s="4" t="s">
        <v>4</v>
      </c>
      <c r="D5" s="4" t="s">
        <v>5</v>
      </c>
      <c r="I5" s="4" t="s">
        <v>3</v>
      </c>
      <c r="J5" s="3" t="s">
        <v>4</v>
      </c>
      <c r="K5" s="3" t="s">
        <v>5</v>
      </c>
      <c r="P5" s="4"/>
      <c r="Q5" s="3"/>
      <c r="R5" s="3"/>
    </row>
    <row r="6" spans="1:16" ht="15">
      <c r="A6" s="5">
        <v>1</v>
      </c>
      <c r="B6" s="2">
        <v>3</v>
      </c>
      <c r="C6" s="2">
        <f>B6*0.6</f>
        <v>1.7999999999999998</v>
      </c>
      <c r="D6" s="2">
        <f>+B6*2</f>
        <v>6</v>
      </c>
      <c r="E6" t="s">
        <v>6</v>
      </c>
      <c r="H6" t="s">
        <v>7</v>
      </c>
      <c r="I6" s="2">
        <v>3.4</v>
      </c>
      <c r="J6" s="2">
        <v>2</v>
      </c>
      <c r="K6" s="2">
        <v>7</v>
      </c>
      <c r="P6" s="2"/>
    </row>
    <row r="7" spans="1:16" ht="15">
      <c r="A7" s="5">
        <v>2</v>
      </c>
      <c r="B7" s="2">
        <v>3.25</v>
      </c>
      <c r="C7" s="2">
        <f aca="true" t="shared" si="0" ref="C7:C14">B7*0.6</f>
        <v>1.95</v>
      </c>
      <c r="D7" s="2">
        <f aca="true" t="shared" si="1" ref="D7:D14">+B7*2</f>
        <v>6.5</v>
      </c>
      <c r="E7" t="s">
        <v>8</v>
      </c>
      <c r="H7" t="s">
        <v>9</v>
      </c>
      <c r="I7" s="6">
        <v>0.21</v>
      </c>
      <c r="J7" s="6">
        <f>+I7*0.6</f>
        <v>0.126</v>
      </c>
      <c r="K7" s="6">
        <v>0.43</v>
      </c>
      <c r="P7" s="7"/>
    </row>
    <row r="8" spans="1:16" ht="15">
      <c r="A8" s="5">
        <v>3</v>
      </c>
      <c r="B8" s="2">
        <v>3.5</v>
      </c>
      <c r="C8" s="2">
        <f t="shared" si="0"/>
        <v>2.1</v>
      </c>
      <c r="D8" s="2">
        <f t="shared" si="1"/>
        <v>7</v>
      </c>
      <c r="E8" t="s">
        <v>10</v>
      </c>
      <c r="H8" t="s">
        <v>11</v>
      </c>
      <c r="I8" s="8">
        <f>+(I6-I9)/I7</f>
        <v>10.952380952380953</v>
      </c>
      <c r="J8" s="8">
        <f>+(J6-J9)/J7</f>
        <v>10.634920634920634</v>
      </c>
      <c r="K8" s="8">
        <f>+(K6-K9)/K7</f>
        <v>11.162790697674419</v>
      </c>
      <c r="M8" s="40"/>
      <c r="P8" s="8"/>
    </row>
    <row r="9" spans="1:11" ht="15">
      <c r="A9" s="5">
        <v>4</v>
      </c>
      <c r="B9" s="2">
        <v>3.5</v>
      </c>
      <c r="C9" s="2">
        <f t="shared" si="0"/>
        <v>2.1</v>
      </c>
      <c r="D9" s="2">
        <f t="shared" si="1"/>
        <v>7</v>
      </c>
      <c r="E9" t="s">
        <v>12</v>
      </c>
      <c r="H9" t="s">
        <v>68</v>
      </c>
      <c r="I9">
        <v>1.1</v>
      </c>
      <c r="J9">
        <f>+I9*0.6</f>
        <v>0.66</v>
      </c>
      <c r="K9">
        <v>2.2</v>
      </c>
    </row>
    <row r="10" spans="1:5" ht="15">
      <c r="A10" s="5">
        <v>5</v>
      </c>
      <c r="B10" s="2">
        <v>4</v>
      </c>
      <c r="C10" s="2">
        <f t="shared" si="0"/>
        <v>2.4</v>
      </c>
      <c r="D10" s="2">
        <f t="shared" si="1"/>
        <v>8</v>
      </c>
      <c r="E10" t="s">
        <v>13</v>
      </c>
    </row>
    <row r="11" spans="1:19" ht="15">
      <c r="A11" s="5">
        <v>6</v>
      </c>
      <c r="B11" s="2">
        <v>4</v>
      </c>
      <c r="C11" s="2">
        <f t="shared" si="0"/>
        <v>2.4</v>
      </c>
      <c r="D11" s="2">
        <f t="shared" si="1"/>
        <v>8</v>
      </c>
      <c r="E11" t="s">
        <v>15</v>
      </c>
      <c r="H11" s="2" t="s">
        <v>14</v>
      </c>
      <c r="I11" s="2"/>
      <c r="J11" s="2"/>
      <c r="L11" s="2">
        <v>0.1</v>
      </c>
      <c r="O11" s="2"/>
      <c r="P11" s="2"/>
      <c r="Q11" s="2"/>
      <c r="S11" s="2"/>
    </row>
    <row r="12" spans="1:19" ht="15">
      <c r="A12" s="5">
        <v>7</v>
      </c>
      <c r="B12" s="2">
        <v>4</v>
      </c>
      <c r="C12" s="2">
        <f t="shared" si="0"/>
        <v>2.4</v>
      </c>
      <c r="D12" s="2">
        <f t="shared" si="1"/>
        <v>8</v>
      </c>
      <c r="E12" t="s">
        <v>17</v>
      </c>
      <c r="H12" s="2" t="s">
        <v>16</v>
      </c>
      <c r="I12" s="2"/>
      <c r="J12" s="2"/>
      <c r="L12" s="2">
        <v>0.1</v>
      </c>
      <c r="O12" s="2"/>
      <c r="P12" s="2"/>
      <c r="Q12" s="2"/>
      <c r="S12" s="2"/>
    </row>
    <row r="13" spans="1:19" ht="15">
      <c r="A13" s="5">
        <v>8</v>
      </c>
      <c r="B13" s="2">
        <v>4</v>
      </c>
      <c r="C13" s="2">
        <f t="shared" si="0"/>
        <v>2.4</v>
      </c>
      <c r="D13" s="2">
        <f t="shared" si="1"/>
        <v>8</v>
      </c>
      <c r="E13" t="s">
        <v>19</v>
      </c>
      <c r="H13" s="2" t="s">
        <v>18</v>
      </c>
      <c r="I13" s="2"/>
      <c r="J13" s="2"/>
      <c r="L13" s="2">
        <v>0.7</v>
      </c>
      <c r="O13" s="2"/>
      <c r="P13" s="2"/>
      <c r="Q13" s="2"/>
      <c r="S13" s="2"/>
    </row>
    <row r="14" spans="1:19" ht="15">
      <c r="A14" s="5">
        <v>9</v>
      </c>
      <c r="B14" s="2">
        <v>4</v>
      </c>
      <c r="C14" s="2">
        <f t="shared" si="0"/>
        <v>2.4</v>
      </c>
      <c r="D14" s="2">
        <f t="shared" si="1"/>
        <v>8</v>
      </c>
      <c r="E14" t="s">
        <v>21</v>
      </c>
      <c r="H14" s="2" t="s">
        <v>20</v>
      </c>
      <c r="I14" s="2"/>
      <c r="J14" s="2"/>
      <c r="L14" s="2">
        <v>0</v>
      </c>
      <c r="O14" s="2"/>
      <c r="P14" s="2"/>
      <c r="Q14" s="2"/>
      <c r="S14" s="2"/>
    </row>
    <row r="15" spans="1:5" ht="15">
      <c r="A15" s="5">
        <v>10</v>
      </c>
      <c r="B15" s="2">
        <v>4.7</v>
      </c>
      <c r="C15" s="2">
        <v>2.8</v>
      </c>
      <c r="D15" s="2">
        <v>9.2</v>
      </c>
      <c r="E15" t="s">
        <v>22</v>
      </c>
    </row>
    <row r="16" spans="1:5" ht="15">
      <c r="A16" s="5">
        <v>11</v>
      </c>
      <c r="B16" s="2">
        <v>4.7</v>
      </c>
      <c r="C16" s="2">
        <v>2.8</v>
      </c>
      <c r="D16" s="2">
        <v>9.2</v>
      </c>
      <c r="E16" t="s">
        <v>23</v>
      </c>
    </row>
    <row r="17" spans="1:5" ht="15">
      <c r="A17" s="5">
        <v>12</v>
      </c>
      <c r="B17" s="2">
        <v>4.7</v>
      </c>
      <c r="C17" s="2">
        <v>2.8</v>
      </c>
      <c r="D17" s="2">
        <v>9.2</v>
      </c>
      <c r="E17" t="s">
        <v>24</v>
      </c>
    </row>
    <row r="18" spans="1:15" ht="18.75">
      <c r="A18" s="5">
        <v>13</v>
      </c>
      <c r="B18" s="2">
        <v>4.7</v>
      </c>
      <c r="C18" s="2">
        <v>2.8</v>
      </c>
      <c r="D18" s="2">
        <v>9.2</v>
      </c>
      <c r="E18" t="s">
        <v>26</v>
      </c>
      <c r="H18" s="1" t="s">
        <v>25</v>
      </c>
      <c r="O18" s="1"/>
    </row>
    <row r="19" spans="1:19" ht="15">
      <c r="A19" s="5">
        <v>14</v>
      </c>
      <c r="B19" s="2">
        <v>4.7</v>
      </c>
      <c r="C19" s="2">
        <v>2.8</v>
      </c>
      <c r="D19" s="2">
        <v>9.2</v>
      </c>
      <c r="H19" s="2" t="s">
        <v>14</v>
      </c>
      <c r="I19" s="2"/>
      <c r="J19" s="2"/>
      <c r="L19" s="2">
        <v>0.1</v>
      </c>
      <c r="O19" s="2"/>
      <c r="P19" s="2"/>
      <c r="Q19" s="2"/>
      <c r="S19" s="2"/>
    </row>
    <row r="20" spans="1:19" ht="15">
      <c r="A20" s="5">
        <v>15</v>
      </c>
      <c r="B20" s="2">
        <v>4.7</v>
      </c>
      <c r="C20" s="2">
        <v>2.8</v>
      </c>
      <c r="D20" s="2">
        <v>9.2</v>
      </c>
      <c r="H20" s="2" t="s">
        <v>16</v>
      </c>
      <c r="I20" s="2"/>
      <c r="J20" s="2"/>
      <c r="L20" s="2">
        <v>0.1</v>
      </c>
      <c r="O20" s="2"/>
      <c r="P20" s="2"/>
      <c r="Q20" s="2"/>
      <c r="S20" s="2"/>
    </row>
    <row r="21" spans="1:19" ht="15">
      <c r="A21" s="5">
        <v>16</v>
      </c>
      <c r="B21" s="2">
        <v>4.7</v>
      </c>
      <c r="C21" s="2">
        <v>2.8</v>
      </c>
      <c r="D21" s="2">
        <v>9.2</v>
      </c>
      <c r="H21" s="2" t="s">
        <v>18</v>
      </c>
      <c r="I21" s="2"/>
      <c r="J21" s="2"/>
      <c r="L21" s="2" t="s">
        <v>27</v>
      </c>
      <c r="O21" s="2"/>
      <c r="P21" s="2"/>
      <c r="Q21" s="2"/>
      <c r="S21" s="2"/>
    </row>
    <row r="22" spans="1:19" ht="15">
      <c r="A22" s="5">
        <v>17</v>
      </c>
      <c r="B22" s="2">
        <v>4.7</v>
      </c>
      <c r="C22" s="2">
        <v>2.8</v>
      </c>
      <c r="D22" s="2">
        <v>9.2</v>
      </c>
      <c r="H22" s="2" t="s">
        <v>20</v>
      </c>
      <c r="I22" s="2"/>
      <c r="J22" s="2"/>
      <c r="L22" s="2">
        <v>0</v>
      </c>
      <c r="O22" s="2"/>
      <c r="P22" s="2"/>
      <c r="Q22" s="2"/>
      <c r="S22" s="2"/>
    </row>
    <row r="23" spans="1:4" ht="15">
      <c r="A23" s="5">
        <v>18</v>
      </c>
      <c r="B23" s="2">
        <v>4.7</v>
      </c>
      <c r="C23" s="2">
        <v>2.8</v>
      </c>
      <c r="D23" s="2">
        <v>9.2</v>
      </c>
    </row>
    <row r="24" spans="1:4" ht="15">
      <c r="A24" s="5">
        <v>19</v>
      </c>
      <c r="B24" s="2">
        <v>4.7</v>
      </c>
      <c r="C24" s="2">
        <v>2.8</v>
      </c>
      <c r="D24" s="2">
        <v>9.2</v>
      </c>
    </row>
    <row r="25" spans="1:4" ht="15">
      <c r="A25" s="5">
        <v>20</v>
      </c>
      <c r="B25" s="2">
        <v>4.7</v>
      </c>
      <c r="C25" s="2">
        <v>2.8</v>
      </c>
      <c r="D25" s="2">
        <v>9.2</v>
      </c>
    </row>
    <row r="26" spans="1:4" ht="15">
      <c r="A26" s="5">
        <v>21</v>
      </c>
      <c r="B26" s="2">
        <v>4.7</v>
      </c>
      <c r="C26" s="2">
        <v>2.8</v>
      </c>
      <c r="D26" s="2">
        <v>9.2</v>
      </c>
    </row>
    <row r="27" spans="1:4" ht="15">
      <c r="A27" s="5">
        <v>22</v>
      </c>
      <c r="B27" s="2">
        <v>4.7</v>
      </c>
      <c r="C27" s="2">
        <v>2.8</v>
      </c>
      <c r="D27" s="2">
        <v>9.2</v>
      </c>
    </row>
    <row r="28" spans="1:4" ht="15">
      <c r="A28" s="5">
        <v>23</v>
      </c>
      <c r="B28" s="2">
        <v>4.7</v>
      </c>
      <c r="C28" s="2">
        <v>2.8</v>
      </c>
      <c r="D28" s="2">
        <v>9.2</v>
      </c>
    </row>
    <row r="29" spans="1:4" ht="15">
      <c r="A29" s="5">
        <v>24</v>
      </c>
      <c r="B29" s="2">
        <v>4.7</v>
      </c>
      <c r="C29" s="2">
        <v>2.8</v>
      </c>
      <c r="D29" s="2">
        <v>9.2</v>
      </c>
    </row>
    <row r="30" spans="1:4" ht="15">
      <c r="A30" s="5">
        <v>25</v>
      </c>
      <c r="B30" s="2">
        <v>4.7</v>
      </c>
      <c r="C30" s="2">
        <v>2.8</v>
      </c>
      <c r="D30" s="2">
        <v>9.2</v>
      </c>
    </row>
    <row r="32" spans="1:6" ht="15">
      <c r="A32" s="2" t="s">
        <v>14</v>
      </c>
      <c r="F32" s="2">
        <v>0.1</v>
      </c>
    </row>
    <row r="33" spans="1:6" ht="15">
      <c r="A33" s="2" t="s">
        <v>16</v>
      </c>
      <c r="F33" s="2">
        <v>0.1</v>
      </c>
    </row>
    <row r="34" spans="1:6" ht="15">
      <c r="A34" s="2" t="s">
        <v>18</v>
      </c>
      <c r="F34" s="2">
        <v>0.5</v>
      </c>
    </row>
    <row r="35" spans="1:6" ht="15">
      <c r="A35" s="2" t="s">
        <v>20</v>
      </c>
      <c r="F35" s="2">
        <v>0</v>
      </c>
    </row>
  </sheetData>
  <sheetProtection password="E16B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T143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30.8515625" style="11" customWidth="1"/>
    <col min="2" max="20" width="16.8515625" style="11" customWidth="1"/>
    <col min="21" max="16384" width="9.140625" style="11" customWidth="1"/>
  </cols>
  <sheetData>
    <row r="1" s="9" customFormat="1" ht="15"/>
    <row r="2" spans="1:10" ht="15.75">
      <c r="A2" s="10" t="s">
        <v>28</v>
      </c>
      <c r="B2" s="39" t="s">
        <v>63</v>
      </c>
      <c r="C2" s="43"/>
      <c r="D2" s="43"/>
      <c r="E2" s="43"/>
      <c r="F2" s="10"/>
      <c r="G2" s="10"/>
      <c r="H2" s="10"/>
      <c r="I2" s="10"/>
      <c r="J2" s="10"/>
    </row>
    <row r="3" spans="1:10" ht="15.75">
      <c r="A3" s="10" t="s">
        <v>29</v>
      </c>
      <c r="B3" s="39" t="s">
        <v>64</v>
      </c>
      <c r="C3" s="43"/>
      <c r="D3" s="43"/>
      <c r="E3" s="43"/>
      <c r="F3" s="10"/>
      <c r="G3" s="10"/>
      <c r="H3" s="10"/>
      <c r="I3" s="10"/>
      <c r="J3" s="10"/>
    </row>
    <row r="4" spans="1:10" ht="15.75">
      <c r="A4" s="10" t="s">
        <v>30</v>
      </c>
      <c r="B4" s="39" t="s">
        <v>65</v>
      </c>
      <c r="C4" s="43"/>
      <c r="D4" s="43"/>
      <c r="E4" s="43"/>
      <c r="F4" s="10"/>
      <c r="G4" s="10"/>
      <c r="H4" s="10"/>
      <c r="I4" s="10"/>
      <c r="J4" s="10"/>
    </row>
    <row r="5" spans="1:10" ht="15.75">
      <c r="A5" s="10" t="s">
        <v>62</v>
      </c>
      <c r="B5" s="39" t="s">
        <v>69</v>
      </c>
      <c r="C5" s="43"/>
      <c r="D5" s="43"/>
      <c r="E5" s="43"/>
      <c r="F5" s="10"/>
      <c r="G5" s="10"/>
      <c r="H5" s="10"/>
      <c r="I5" s="10"/>
      <c r="J5" s="10"/>
    </row>
    <row r="6" spans="1:10" ht="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5">
      <c r="A7" s="10" t="s">
        <v>31</v>
      </c>
      <c r="B7" s="10"/>
      <c r="C7" s="10"/>
      <c r="D7" s="10" t="s">
        <v>32</v>
      </c>
      <c r="E7" s="10" t="s">
        <v>33</v>
      </c>
      <c r="F7" s="10"/>
      <c r="G7" s="10" t="s">
        <v>34</v>
      </c>
      <c r="H7" s="10"/>
      <c r="I7" s="12">
        <f>MAX(E9:E26)</f>
        <v>0</v>
      </c>
      <c r="J7" s="10"/>
    </row>
    <row r="8" spans="1:10" ht="15">
      <c r="A8" s="10" t="s">
        <v>35</v>
      </c>
      <c r="B8" s="38">
        <v>1</v>
      </c>
      <c r="C8" s="10"/>
      <c r="D8" s="41"/>
      <c r="E8" s="41"/>
      <c r="F8" s="10"/>
      <c r="G8" s="10" t="s">
        <v>2</v>
      </c>
      <c r="H8" s="10"/>
      <c r="I8" s="12">
        <f>COUNT(D9:D28)</f>
        <v>18</v>
      </c>
      <c r="J8" s="10"/>
    </row>
    <row r="9" spans="1:10" ht="15">
      <c r="A9" s="13" t="s">
        <v>36</v>
      </c>
      <c r="B9" s="38">
        <v>2</v>
      </c>
      <c r="C9" s="10"/>
      <c r="D9" s="41">
        <f>+E9-E8</f>
        <v>0</v>
      </c>
      <c r="E9" s="42">
        <v>0</v>
      </c>
      <c r="F9" s="10">
        <v>3</v>
      </c>
      <c r="G9" s="10" t="s">
        <v>37</v>
      </c>
      <c r="H9" s="10"/>
      <c r="I9" s="12">
        <f>+I7/I8</f>
        <v>0</v>
      </c>
      <c r="J9" s="10"/>
    </row>
    <row r="10" spans="1:10" ht="15">
      <c r="A10" s="13" t="s">
        <v>38</v>
      </c>
      <c r="B10" s="38">
        <v>3</v>
      </c>
      <c r="C10" s="10"/>
      <c r="D10" s="41">
        <f aca="true" t="shared" si="0" ref="D10:D26">+E10-E9</f>
        <v>0</v>
      </c>
      <c r="E10" s="42">
        <v>0</v>
      </c>
      <c r="F10" s="10">
        <v>6</v>
      </c>
      <c r="G10" s="10"/>
      <c r="H10" s="10"/>
      <c r="I10" s="12"/>
      <c r="J10" s="10"/>
    </row>
    <row r="11" spans="1:10" ht="15">
      <c r="A11" s="13" t="s">
        <v>39</v>
      </c>
      <c r="B11" s="38">
        <v>4</v>
      </c>
      <c r="C11" s="10"/>
      <c r="D11" s="41">
        <f t="shared" si="0"/>
        <v>0</v>
      </c>
      <c r="E11" s="42">
        <v>0</v>
      </c>
      <c r="F11" s="10">
        <v>9</v>
      </c>
      <c r="G11" s="10" t="s">
        <v>41</v>
      </c>
      <c r="H11" s="10"/>
      <c r="I11" s="12">
        <f>+I7/3</f>
        <v>0</v>
      </c>
      <c r="J11" s="10"/>
    </row>
    <row r="12" spans="1:10" ht="15">
      <c r="A12" s="13" t="s">
        <v>40</v>
      </c>
      <c r="B12" s="38">
        <v>5</v>
      </c>
      <c r="C12" s="10"/>
      <c r="D12" s="41">
        <f t="shared" si="0"/>
        <v>0</v>
      </c>
      <c r="E12" s="42">
        <v>0</v>
      </c>
      <c r="F12" s="10">
        <v>12</v>
      </c>
      <c r="G12" s="10"/>
      <c r="H12" s="10"/>
      <c r="I12" s="10"/>
      <c r="J12" s="10"/>
    </row>
    <row r="13" spans="1:10" ht="15">
      <c r="A13" s="13" t="s">
        <v>42</v>
      </c>
      <c r="B13" s="38">
        <v>6</v>
      </c>
      <c r="C13" s="10"/>
      <c r="D13" s="41">
        <f t="shared" si="0"/>
        <v>0</v>
      </c>
      <c r="E13" s="42">
        <v>0</v>
      </c>
      <c r="F13" s="10"/>
      <c r="G13" s="10"/>
      <c r="H13" s="10"/>
      <c r="I13" s="10"/>
      <c r="J13" s="10"/>
    </row>
    <row r="14" spans="1:10" ht="15">
      <c r="A14" s="13" t="s">
        <v>43</v>
      </c>
      <c r="B14" s="38">
        <v>7</v>
      </c>
      <c r="C14" s="10"/>
      <c r="D14" s="41">
        <f t="shared" si="0"/>
        <v>0</v>
      </c>
      <c r="E14" s="42">
        <v>0</v>
      </c>
      <c r="F14" s="10"/>
      <c r="G14" s="10"/>
      <c r="H14" s="10"/>
      <c r="I14" s="10"/>
      <c r="J14" s="10"/>
    </row>
    <row r="15" spans="1:10" ht="15">
      <c r="A15" s="13" t="s">
        <v>44</v>
      </c>
      <c r="B15" s="38">
        <v>8</v>
      </c>
      <c r="C15" s="10"/>
      <c r="D15" s="41">
        <f t="shared" si="0"/>
        <v>0</v>
      </c>
      <c r="E15" s="42">
        <v>0</v>
      </c>
      <c r="F15" s="10"/>
      <c r="G15" s="10"/>
      <c r="H15" s="10"/>
      <c r="I15" s="10"/>
      <c r="J15" s="10"/>
    </row>
    <row r="16" spans="1:10" ht="15">
      <c r="A16" s="13" t="s">
        <v>45</v>
      </c>
      <c r="B16" s="38">
        <v>9</v>
      </c>
      <c r="C16" s="10"/>
      <c r="D16" s="41">
        <f t="shared" si="0"/>
        <v>0</v>
      </c>
      <c r="E16" s="42">
        <v>0</v>
      </c>
      <c r="F16" s="10"/>
      <c r="G16" s="10"/>
      <c r="H16" s="10"/>
      <c r="I16" s="10"/>
      <c r="J16" s="10"/>
    </row>
    <row r="17" spans="1:10" ht="15">
      <c r="A17" s="13" t="s">
        <v>46</v>
      </c>
      <c r="B17" s="38">
        <v>10</v>
      </c>
      <c r="C17" s="10"/>
      <c r="D17" s="41">
        <f t="shared" si="0"/>
        <v>0</v>
      </c>
      <c r="E17" s="42">
        <v>0</v>
      </c>
      <c r="F17" s="10"/>
      <c r="G17" s="10"/>
      <c r="H17" s="10"/>
      <c r="I17" s="10"/>
      <c r="J17" s="10"/>
    </row>
    <row r="18" spans="1:10" ht="15">
      <c r="A18" s="13" t="s">
        <v>47</v>
      </c>
      <c r="B18" s="38">
        <v>11</v>
      </c>
      <c r="C18" s="10"/>
      <c r="D18" s="41">
        <f t="shared" si="0"/>
        <v>0</v>
      </c>
      <c r="E18" s="42">
        <v>0</v>
      </c>
      <c r="F18" s="10"/>
      <c r="G18" s="10"/>
      <c r="H18" s="10"/>
      <c r="I18" s="10"/>
      <c r="J18" s="10"/>
    </row>
    <row r="19" spans="1:10" ht="15">
      <c r="A19" s="13" t="s">
        <v>48</v>
      </c>
      <c r="B19" s="38">
        <v>12</v>
      </c>
      <c r="C19" s="10"/>
      <c r="D19" s="41">
        <f t="shared" si="0"/>
        <v>0</v>
      </c>
      <c r="E19" s="42">
        <v>0</v>
      </c>
      <c r="F19" s="10"/>
      <c r="G19" s="10"/>
      <c r="H19" s="10"/>
      <c r="I19" s="10"/>
      <c r="J19" s="10"/>
    </row>
    <row r="20" spans="1:10" ht="15">
      <c r="A20" s="13" t="s">
        <v>49</v>
      </c>
      <c r="B20" s="38">
        <v>13</v>
      </c>
      <c r="C20" s="10"/>
      <c r="D20" s="41">
        <f t="shared" si="0"/>
        <v>0</v>
      </c>
      <c r="E20" s="42">
        <v>0</v>
      </c>
      <c r="F20" s="10"/>
      <c r="G20" s="10"/>
      <c r="H20" s="10"/>
      <c r="I20" s="10"/>
      <c r="J20" s="10"/>
    </row>
    <row r="21" spans="1:10" ht="15">
      <c r="A21" s="13" t="s">
        <v>50</v>
      </c>
      <c r="B21" s="38">
        <v>14</v>
      </c>
      <c r="C21" s="10"/>
      <c r="D21" s="41">
        <f t="shared" si="0"/>
        <v>0</v>
      </c>
      <c r="E21" s="42">
        <v>0</v>
      </c>
      <c r="F21" s="10"/>
      <c r="G21" s="10"/>
      <c r="H21" s="10"/>
      <c r="I21" s="10"/>
      <c r="J21" s="10"/>
    </row>
    <row r="22" spans="1:10" ht="15">
      <c r="A22" s="13" t="s">
        <v>51</v>
      </c>
      <c r="B22" s="38">
        <v>15</v>
      </c>
      <c r="C22" s="10"/>
      <c r="D22" s="41">
        <f t="shared" si="0"/>
        <v>0</v>
      </c>
      <c r="E22" s="42">
        <v>0</v>
      </c>
      <c r="F22" s="10"/>
      <c r="G22" s="10"/>
      <c r="H22" s="10"/>
      <c r="I22" s="10"/>
      <c r="J22" s="10"/>
    </row>
    <row r="23" spans="1:10" ht="15">
      <c r="A23" s="13" t="s">
        <v>52</v>
      </c>
      <c r="B23" s="38">
        <v>16</v>
      </c>
      <c r="C23" s="10"/>
      <c r="D23" s="41">
        <f t="shared" si="0"/>
        <v>0</v>
      </c>
      <c r="E23" s="42">
        <v>0</v>
      </c>
      <c r="F23" s="10"/>
      <c r="G23" s="10"/>
      <c r="H23" s="10"/>
      <c r="I23" s="10"/>
      <c r="J23" s="10"/>
    </row>
    <row r="24" spans="1:10" ht="15">
      <c r="A24" s="13" t="s">
        <v>53</v>
      </c>
      <c r="B24" s="38">
        <v>17</v>
      </c>
      <c r="C24" s="10"/>
      <c r="D24" s="41">
        <f t="shared" si="0"/>
        <v>0</v>
      </c>
      <c r="E24" s="42">
        <v>0</v>
      </c>
      <c r="F24" s="10"/>
      <c r="G24" s="10"/>
      <c r="H24" s="10"/>
      <c r="I24" s="10"/>
      <c r="J24" s="10"/>
    </row>
    <row r="25" spans="1:10" ht="15">
      <c r="A25" s="13" t="s">
        <v>54</v>
      </c>
      <c r="B25" s="38">
        <v>18</v>
      </c>
      <c r="C25" s="10"/>
      <c r="D25" s="41">
        <f t="shared" si="0"/>
        <v>0</v>
      </c>
      <c r="E25" s="42">
        <v>0</v>
      </c>
      <c r="F25" s="10"/>
      <c r="G25" s="10"/>
      <c r="H25" s="10"/>
      <c r="I25" s="10"/>
      <c r="J25" s="10"/>
    </row>
    <row r="26" spans="1:10" ht="15">
      <c r="A26" s="13" t="s">
        <v>55</v>
      </c>
      <c r="B26" s="38">
        <v>19</v>
      </c>
      <c r="C26" s="10"/>
      <c r="D26" s="41">
        <f t="shared" si="0"/>
        <v>0</v>
      </c>
      <c r="E26" s="42">
        <v>0</v>
      </c>
      <c r="F26" s="10"/>
      <c r="G26" s="10"/>
      <c r="H26" s="10"/>
      <c r="I26" s="10"/>
      <c r="J26" s="10"/>
    </row>
    <row r="27" spans="1:10" ht="15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ht="15">
      <c r="A28" s="14"/>
    </row>
    <row r="30" spans="1:20" ht="15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</row>
    <row r="31" spans="1:20" ht="15.75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</row>
    <row r="32" spans="1:20" ht="15.75" hidden="1">
      <c r="A32" s="44" t="s">
        <v>70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</row>
    <row r="33" spans="1:20" ht="15.75">
      <c r="A33" s="44" t="s">
        <v>56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</row>
    <row r="34" spans="1:20" ht="15.75">
      <c r="A34" s="45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7"/>
      <c r="S34" s="17"/>
      <c r="T34" s="17"/>
    </row>
    <row r="35" spans="1:20" ht="15.75" hidden="1">
      <c r="A35" s="18" t="s">
        <v>71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</row>
    <row r="36" spans="1:12" ht="15">
      <c r="A36" s="1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2" s="22" customFormat="1" ht="21.75" customHeight="1">
      <c r="A37" s="20" t="s">
        <v>58</v>
      </c>
      <c r="B37" s="21" t="str">
        <f>+B2</f>
        <v>EMPRESA</v>
      </c>
    </row>
    <row r="38" spans="1:2" s="22" customFormat="1" ht="21.75" customHeight="1">
      <c r="A38" s="20" t="s">
        <v>59</v>
      </c>
      <c r="B38" s="21" t="str">
        <f>+B3</f>
        <v>NUMERO DE LINEA</v>
      </c>
    </row>
    <row r="39" spans="1:2" s="22" customFormat="1" ht="21.75" customHeight="1">
      <c r="A39" s="20" t="s">
        <v>60</v>
      </c>
      <c r="B39" s="21" t="str">
        <f>+B4</f>
        <v>NOMBRE DE RAMAL</v>
      </c>
    </row>
    <row r="40" ht="15">
      <c r="A40" s="23"/>
    </row>
    <row r="41" spans="1:20" s="26" customFormat="1" ht="15.75">
      <c r="A41" s="24" t="s">
        <v>32</v>
      </c>
      <c r="B41" s="25">
        <f>+D8</f>
        <v>0</v>
      </c>
      <c r="C41" s="25">
        <f>+D9</f>
        <v>0</v>
      </c>
      <c r="D41" s="25">
        <f>+D10</f>
        <v>0</v>
      </c>
      <c r="E41" s="25">
        <f>+D11</f>
        <v>0</v>
      </c>
      <c r="F41" s="25">
        <f>+D12</f>
        <v>0</v>
      </c>
      <c r="G41" s="25">
        <f>+D13</f>
        <v>0</v>
      </c>
      <c r="H41" s="25">
        <f>+D14</f>
        <v>0</v>
      </c>
      <c r="I41" s="25">
        <f>+D15</f>
        <v>0</v>
      </c>
      <c r="J41" s="25">
        <f>+D16</f>
        <v>0</v>
      </c>
      <c r="K41" s="25">
        <f>+D17</f>
        <v>0</v>
      </c>
      <c r="L41" s="25">
        <f>+D18</f>
        <v>0</v>
      </c>
      <c r="M41" s="25">
        <f>+D19</f>
        <v>0</v>
      </c>
      <c r="N41" s="25">
        <f>+D20</f>
        <v>0</v>
      </c>
      <c r="O41" s="25">
        <f>+D21</f>
        <v>0</v>
      </c>
      <c r="P41" s="25">
        <f>+D22</f>
        <v>0</v>
      </c>
      <c r="Q41" s="25">
        <f>+D23</f>
        <v>0</v>
      </c>
      <c r="R41" s="25">
        <f>+D24</f>
        <v>0</v>
      </c>
      <c r="S41" s="25">
        <f>+D25</f>
        <v>0</v>
      </c>
      <c r="T41" s="25">
        <f>+D26</f>
        <v>0</v>
      </c>
    </row>
    <row r="42" spans="1:20" s="26" customFormat="1" ht="15.75">
      <c r="A42" s="24" t="s">
        <v>61</v>
      </c>
      <c r="B42" s="25">
        <f>+E8</f>
        <v>0</v>
      </c>
      <c r="C42" s="25">
        <f>+C41+B42</f>
        <v>0</v>
      </c>
      <c r="D42" s="25">
        <f aca="true" t="shared" si="1" ref="D42:T42">+D41+C42</f>
        <v>0</v>
      </c>
      <c r="E42" s="25">
        <f t="shared" si="1"/>
        <v>0</v>
      </c>
      <c r="F42" s="25">
        <f t="shared" si="1"/>
        <v>0</v>
      </c>
      <c r="G42" s="25">
        <f t="shared" si="1"/>
        <v>0</v>
      </c>
      <c r="H42" s="25">
        <f t="shared" si="1"/>
        <v>0</v>
      </c>
      <c r="I42" s="25">
        <f t="shared" si="1"/>
        <v>0</v>
      </c>
      <c r="J42" s="25">
        <f t="shared" si="1"/>
        <v>0</v>
      </c>
      <c r="K42" s="25">
        <f t="shared" si="1"/>
        <v>0</v>
      </c>
      <c r="L42" s="25">
        <f t="shared" si="1"/>
        <v>0</v>
      </c>
      <c r="M42" s="25">
        <f t="shared" si="1"/>
        <v>0</v>
      </c>
      <c r="N42" s="25">
        <f t="shared" si="1"/>
        <v>0</v>
      </c>
      <c r="O42" s="25">
        <f t="shared" si="1"/>
        <v>0</v>
      </c>
      <c r="P42" s="25">
        <f t="shared" si="1"/>
        <v>0</v>
      </c>
      <c r="Q42" s="25">
        <f t="shared" si="1"/>
        <v>0</v>
      </c>
      <c r="R42" s="25">
        <f t="shared" si="1"/>
        <v>0</v>
      </c>
      <c r="S42" s="25">
        <f t="shared" si="1"/>
        <v>0</v>
      </c>
      <c r="T42" s="25">
        <f t="shared" si="1"/>
        <v>0</v>
      </c>
    </row>
    <row r="43" spans="1:20" s="29" customFormat="1" ht="30" customHeight="1">
      <c r="A43" s="27" t="s">
        <v>31</v>
      </c>
      <c r="B43" s="28">
        <f>+B8</f>
        <v>1</v>
      </c>
      <c r="C43" s="28">
        <f>+B9</f>
        <v>2</v>
      </c>
      <c r="D43" s="28">
        <f>+B10</f>
        <v>3</v>
      </c>
      <c r="E43" s="28">
        <f>+B11</f>
        <v>4</v>
      </c>
      <c r="F43" s="28">
        <f>+B12</f>
        <v>5</v>
      </c>
      <c r="G43" s="28">
        <f>+B13</f>
        <v>6</v>
      </c>
      <c r="H43" s="28">
        <f>+B14</f>
        <v>7</v>
      </c>
      <c r="I43" s="28">
        <f>+B15</f>
        <v>8</v>
      </c>
      <c r="J43" s="28">
        <f>+B16</f>
        <v>9</v>
      </c>
      <c r="K43" s="28">
        <f>+B17</f>
        <v>10</v>
      </c>
      <c r="L43" s="28">
        <f>+B18</f>
        <v>11</v>
      </c>
      <c r="M43" s="28">
        <f>+B19</f>
        <v>12</v>
      </c>
      <c r="N43" s="28">
        <f>+B20</f>
        <v>13</v>
      </c>
      <c r="O43" s="28">
        <f>+B21</f>
        <v>14</v>
      </c>
      <c r="P43" s="28">
        <f>+B22</f>
        <v>15</v>
      </c>
      <c r="Q43" s="28">
        <f>+B23</f>
        <v>16</v>
      </c>
      <c r="R43" s="28">
        <f>+B24</f>
        <v>17</v>
      </c>
      <c r="S43" s="28">
        <f>+B25</f>
        <v>18</v>
      </c>
      <c r="T43" s="28">
        <f>+B26</f>
        <v>19</v>
      </c>
    </row>
    <row r="44" spans="1:20" ht="15" customHeight="1">
      <c r="A44" s="30">
        <f aca="true" t="shared" si="2" ref="A44:A62">+B8</f>
        <v>1</v>
      </c>
      <c r="B44" s="31"/>
      <c r="C44" s="32">
        <f>+Tarifas!$B$6</f>
        <v>3</v>
      </c>
      <c r="D44" s="33">
        <f>+Tarifas!$B$7</f>
        <v>3.25</v>
      </c>
      <c r="E44" s="33">
        <f>+Tarifas!$B$8</f>
        <v>3.5</v>
      </c>
      <c r="F44" s="33">
        <f>+Tarifas!$B$9</f>
        <v>3.5</v>
      </c>
      <c r="G44" s="33">
        <f>+Tarifas!$B$10</f>
        <v>4</v>
      </c>
      <c r="H44" s="33">
        <f>+Tarifas!$B$11</f>
        <v>4</v>
      </c>
      <c r="I44" s="33">
        <f>+Tarifas!$B$12</f>
        <v>4</v>
      </c>
      <c r="J44" s="33">
        <f>+Tarifas!$B$13</f>
        <v>4</v>
      </c>
      <c r="K44" s="33">
        <f>+Tarifas!$B$14</f>
        <v>4</v>
      </c>
      <c r="L44" s="33">
        <f>+Tarifas!$B$15</f>
        <v>4.7</v>
      </c>
      <c r="M44" s="33">
        <f>+Tarifas!$B$16</f>
        <v>4.7</v>
      </c>
      <c r="N44" s="33">
        <f>+Tarifas!$B$17</f>
        <v>4.7</v>
      </c>
      <c r="O44" s="33">
        <f>+Tarifas!$B$18</f>
        <v>4.7</v>
      </c>
      <c r="P44" s="33">
        <f>+Tarifas!$B$19</f>
        <v>4.7</v>
      </c>
      <c r="Q44" s="33">
        <f>+Tarifas!$B$20</f>
        <v>4.7</v>
      </c>
      <c r="R44" s="33">
        <f>+Tarifas!$B$21</f>
        <v>4.7</v>
      </c>
      <c r="S44" s="33">
        <f>+Tarifas!$B$22</f>
        <v>4.7</v>
      </c>
      <c r="T44" s="33">
        <f>+Tarifas!$B$23</f>
        <v>4.7</v>
      </c>
    </row>
    <row r="45" spans="1:20" ht="15">
      <c r="A45" s="30">
        <f t="shared" si="2"/>
        <v>2</v>
      </c>
      <c r="B45" s="30"/>
      <c r="C45" s="31"/>
      <c r="D45" s="32">
        <f>+Tarifas!$B$6</f>
        <v>3</v>
      </c>
      <c r="E45" s="33">
        <f>+Tarifas!$B$7</f>
        <v>3.25</v>
      </c>
      <c r="F45" s="33">
        <f>+Tarifas!$B$8</f>
        <v>3.5</v>
      </c>
      <c r="G45" s="33">
        <f>+Tarifas!$B$9</f>
        <v>3.5</v>
      </c>
      <c r="H45" s="33">
        <f>+Tarifas!$B$10</f>
        <v>4</v>
      </c>
      <c r="I45" s="33">
        <f>+Tarifas!$B$11</f>
        <v>4</v>
      </c>
      <c r="J45" s="33">
        <f>+Tarifas!$B$12</f>
        <v>4</v>
      </c>
      <c r="K45" s="33">
        <f>+Tarifas!$B$13</f>
        <v>4</v>
      </c>
      <c r="L45" s="33">
        <f>+Tarifas!$B$14</f>
        <v>4</v>
      </c>
      <c r="M45" s="33">
        <f>+Tarifas!$B$15</f>
        <v>4.7</v>
      </c>
      <c r="N45" s="33">
        <f>+Tarifas!$B$16</f>
        <v>4.7</v>
      </c>
      <c r="O45" s="33">
        <f>+Tarifas!$B$17</f>
        <v>4.7</v>
      </c>
      <c r="P45" s="33">
        <f>+Tarifas!$B$18</f>
        <v>4.7</v>
      </c>
      <c r="Q45" s="33">
        <f>+Tarifas!$B$19</f>
        <v>4.7</v>
      </c>
      <c r="R45" s="33">
        <f>+Tarifas!$B$20</f>
        <v>4.7</v>
      </c>
      <c r="S45" s="33">
        <f>+Tarifas!$B$21</f>
        <v>4.7</v>
      </c>
      <c r="T45" s="33">
        <f>+Tarifas!$B$22</f>
        <v>4.7</v>
      </c>
    </row>
    <row r="46" spans="1:20" ht="15">
      <c r="A46" s="30">
        <f t="shared" si="2"/>
        <v>3</v>
      </c>
      <c r="B46" s="30"/>
      <c r="C46" s="30"/>
      <c r="D46" s="31"/>
      <c r="E46" s="32">
        <f>+Tarifas!$B$6</f>
        <v>3</v>
      </c>
      <c r="F46" s="33">
        <f>+Tarifas!$B$7</f>
        <v>3.25</v>
      </c>
      <c r="G46" s="33">
        <f>+Tarifas!$B$8</f>
        <v>3.5</v>
      </c>
      <c r="H46" s="33">
        <f>+Tarifas!$B$9</f>
        <v>3.5</v>
      </c>
      <c r="I46" s="33">
        <f>+Tarifas!$B$10</f>
        <v>4</v>
      </c>
      <c r="J46" s="33">
        <f>+Tarifas!$B$11</f>
        <v>4</v>
      </c>
      <c r="K46" s="33">
        <f>+Tarifas!$B$12</f>
        <v>4</v>
      </c>
      <c r="L46" s="33">
        <f>+Tarifas!$B$13</f>
        <v>4</v>
      </c>
      <c r="M46" s="33">
        <f>+Tarifas!$B$14</f>
        <v>4</v>
      </c>
      <c r="N46" s="33">
        <f>+Tarifas!$B$15</f>
        <v>4.7</v>
      </c>
      <c r="O46" s="33">
        <f>+Tarifas!$B$16</f>
        <v>4.7</v>
      </c>
      <c r="P46" s="33">
        <f>+Tarifas!$B$17</f>
        <v>4.7</v>
      </c>
      <c r="Q46" s="33">
        <f>+Tarifas!$B$18</f>
        <v>4.7</v>
      </c>
      <c r="R46" s="33">
        <f>+Tarifas!$B$19</f>
        <v>4.7</v>
      </c>
      <c r="S46" s="33">
        <f>+Tarifas!$B$20</f>
        <v>4.7</v>
      </c>
      <c r="T46" s="33">
        <f>+Tarifas!$B$21</f>
        <v>4.7</v>
      </c>
    </row>
    <row r="47" spans="1:20" ht="15">
      <c r="A47" s="30">
        <f t="shared" si="2"/>
        <v>4</v>
      </c>
      <c r="B47" s="30"/>
      <c r="C47" s="30"/>
      <c r="D47" s="34"/>
      <c r="E47" s="31"/>
      <c r="F47" s="32">
        <f>+Tarifas!$B$6</f>
        <v>3</v>
      </c>
      <c r="G47" s="33">
        <f>+Tarifas!$B$7</f>
        <v>3.25</v>
      </c>
      <c r="H47" s="33">
        <f>+Tarifas!$B$8</f>
        <v>3.5</v>
      </c>
      <c r="I47" s="33">
        <f>+Tarifas!$B$9</f>
        <v>3.5</v>
      </c>
      <c r="J47" s="33">
        <f>+Tarifas!$B$10</f>
        <v>4</v>
      </c>
      <c r="K47" s="33">
        <f>+Tarifas!$B$11</f>
        <v>4</v>
      </c>
      <c r="L47" s="33">
        <f>+Tarifas!$B$12</f>
        <v>4</v>
      </c>
      <c r="M47" s="33">
        <f>+Tarifas!$B$13</f>
        <v>4</v>
      </c>
      <c r="N47" s="33">
        <f>+Tarifas!$B$14</f>
        <v>4</v>
      </c>
      <c r="O47" s="33">
        <f>+Tarifas!$B$15</f>
        <v>4.7</v>
      </c>
      <c r="P47" s="33">
        <f>+Tarifas!$B$16</f>
        <v>4.7</v>
      </c>
      <c r="Q47" s="33">
        <f>+Tarifas!$B$17</f>
        <v>4.7</v>
      </c>
      <c r="R47" s="33">
        <f>+Tarifas!$B$18</f>
        <v>4.7</v>
      </c>
      <c r="S47" s="33">
        <f>+Tarifas!$B$19</f>
        <v>4.7</v>
      </c>
      <c r="T47" s="33">
        <f>+Tarifas!$B$20</f>
        <v>4.7</v>
      </c>
    </row>
    <row r="48" spans="1:20" ht="15">
      <c r="A48" s="30">
        <f t="shared" si="2"/>
        <v>5</v>
      </c>
      <c r="B48" s="30"/>
      <c r="C48" s="30"/>
      <c r="D48" s="35"/>
      <c r="E48" s="35"/>
      <c r="F48" s="31"/>
      <c r="G48" s="32">
        <f>+Tarifas!$B$6</f>
        <v>3</v>
      </c>
      <c r="H48" s="33">
        <f>+Tarifas!$B$7</f>
        <v>3.25</v>
      </c>
      <c r="I48" s="33">
        <f>+Tarifas!$B$8</f>
        <v>3.5</v>
      </c>
      <c r="J48" s="33">
        <f>+Tarifas!$B$9</f>
        <v>3.5</v>
      </c>
      <c r="K48" s="33">
        <f>+Tarifas!$B$10</f>
        <v>4</v>
      </c>
      <c r="L48" s="33">
        <f>+Tarifas!$B$11</f>
        <v>4</v>
      </c>
      <c r="M48" s="33">
        <f>+Tarifas!$B$12</f>
        <v>4</v>
      </c>
      <c r="N48" s="33">
        <f>+Tarifas!$B$13</f>
        <v>4</v>
      </c>
      <c r="O48" s="33">
        <f>+Tarifas!$B$14</f>
        <v>4</v>
      </c>
      <c r="P48" s="33">
        <f>+Tarifas!$B$15</f>
        <v>4.7</v>
      </c>
      <c r="Q48" s="33">
        <f>+Tarifas!$B$16</f>
        <v>4.7</v>
      </c>
      <c r="R48" s="33">
        <f>+Tarifas!$B$17</f>
        <v>4.7</v>
      </c>
      <c r="S48" s="33">
        <f>+Tarifas!$B$18</f>
        <v>4.7</v>
      </c>
      <c r="T48" s="33">
        <f>+Tarifas!$B$19</f>
        <v>4.7</v>
      </c>
    </row>
    <row r="49" spans="1:20" ht="15">
      <c r="A49" s="30">
        <f t="shared" si="2"/>
        <v>6</v>
      </c>
      <c r="B49" s="30"/>
      <c r="C49" s="30"/>
      <c r="D49" s="35"/>
      <c r="E49" s="35"/>
      <c r="F49" s="35"/>
      <c r="G49" s="31"/>
      <c r="H49" s="32">
        <f>+Tarifas!$B$6</f>
        <v>3</v>
      </c>
      <c r="I49" s="33">
        <f>+Tarifas!$B$7</f>
        <v>3.25</v>
      </c>
      <c r="J49" s="33">
        <f>+Tarifas!$B$8</f>
        <v>3.5</v>
      </c>
      <c r="K49" s="33">
        <f>+Tarifas!$B$9</f>
        <v>3.5</v>
      </c>
      <c r="L49" s="33">
        <f>+Tarifas!$B$10</f>
        <v>4</v>
      </c>
      <c r="M49" s="33">
        <f>+Tarifas!$B$11</f>
        <v>4</v>
      </c>
      <c r="N49" s="33">
        <f>+Tarifas!$B$12</f>
        <v>4</v>
      </c>
      <c r="O49" s="33">
        <f>+Tarifas!$B$13</f>
        <v>4</v>
      </c>
      <c r="P49" s="33">
        <f>+Tarifas!$B$14</f>
        <v>4</v>
      </c>
      <c r="Q49" s="33">
        <f>+Tarifas!$B$15</f>
        <v>4.7</v>
      </c>
      <c r="R49" s="33">
        <f>+Tarifas!$B$16</f>
        <v>4.7</v>
      </c>
      <c r="S49" s="33">
        <f>+Tarifas!$B$17</f>
        <v>4.7</v>
      </c>
      <c r="T49" s="33">
        <f>+Tarifas!$B$18</f>
        <v>4.7</v>
      </c>
    </row>
    <row r="50" spans="1:20" ht="15">
      <c r="A50" s="30">
        <f t="shared" si="2"/>
        <v>7</v>
      </c>
      <c r="B50" s="30"/>
      <c r="C50" s="30"/>
      <c r="D50" s="35"/>
      <c r="E50" s="35"/>
      <c r="F50" s="35"/>
      <c r="G50" s="36"/>
      <c r="H50" s="31"/>
      <c r="I50" s="32">
        <f>+Tarifas!$B$6</f>
        <v>3</v>
      </c>
      <c r="J50" s="33">
        <f>+Tarifas!$B$7</f>
        <v>3.25</v>
      </c>
      <c r="K50" s="33">
        <f>+Tarifas!$B$8</f>
        <v>3.5</v>
      </c>
      <c r="L50" s="33">
        <f>+Tarifas!$B$9</f>
        <v>3.5</v>
      </c>
      <c r="M50" s="33">
        <f>+Tarifas!$B$10</f>
        <v>4</v>
      </c>
      <c r="N50" s="33">
        <f>+Tarifas!$B$11</f>
        <v>4</v>
      </c>
      <c r="O50" s="33">
        <f>+Tarifas!$B$12</f>
        <v>4</v>
      </c>
      <c r="P50" s="33">
        <f>+Tarifas!$B$13</f>
        <v>4</v>
      </c>
      <c r="Q50" s="33">
        <f>+Tarifas!$B$14</f>
        <v>4</v>
      </c>
      <c r="R50" s="33">
        <f>+Tarifas!$B$15</f>
        <v>4.7</v>
      </c>
      <c r="S50" s="33">
        <f>+Tarifas!$B$16</f>
        <v>4.7</v>
      </c>
      <c r="T50" s="33">
        <f>+Tarifas!$B$17</f>
        <v>4.7</v>
      </c>
    </row>
    <row r="51" spans="1:20" ht="15">
      <c r="A51" s="30">
        <f t="shared" si="2"/>
        <v>8</v>
      </c>
      <c r="B51" s="30"/>
      <c r="C51" s="30"/>
      <c r="D51" s="35"/>
      <c r="E51" s="35"/>
      <c r="F51" s="35"/>
      <c r="G51" s="36"/>
      <c r="H51" s="36"/>
      <c r="I51" s="31"/>
      <c r="J51" s="32">
        <f>+Tarifas!$B$6</f>
        <v>3</v>
      </c>
      <c r="K51" s="33">
        <f>+Tarifas!$B$7</f>
        <v>3.25</v>
      </c>
      <c r="L51" s="33">
        <f>+Tarifas!$B$8</f>
        <v>3.5</v>
      </c>
      <c r="M51" s="33">
        <f>+Tarifas!$B$9</f>
        <v>3.5</v>
      </c>
      <c r="N51" s="33">
        <f>+Tarifas!$B$10</f>
        <v>4</v>
      </c>
      <c r="O51" s="33">
        <f>+Tarifas!$B$11</f>
        <v>4</v>
      </c>
      <c r="P51" s="33">
        <f>+Tarifas!$B$12</f>
        <v>4</v>
      </c>
      <c r="Q51" s="33">
        <f>+Tarifas!$B$13</f>
        <v>4</v>
      </c>
      <c r="R51" s="33">
        <f>+Tarifas!$B$14</f>
        <v>4</v>
      </c>
      <c r="S51" s="33">
        <f>+Tarifas!$B$15</f>
        <v>4.7</v>
      </c>
      <c r="T51" s="33">
        <f>+Tarifas!$B$16</f>
        <v>4.7</v>
      </c>
    </row>
    <row r="52" spans="1:20" ht="15">
      <c r="A52" s="30">
        <f t="shared" si="2"/>
        <v>9</v>
      </c>
      <c r="B52" s="30"/>
      <c r="C52" s="30"/>
      <c r="D52" s="35"/>
      <c r="E52" s="35"/>
      <c r="F52" s="35"/>
      <c r="G52" s="36"/>
      <c r="H52" s="36"/>
      <c r="I52" s="36"/>
      <c r="J52" s="31"/>
      <c r="K52" s="32">
        <f>+Tarifas!$B$6</f>
        <v>3</v>
      </c>
      <c r="L52" s="33">
        <f>+Tarifas!$B$7</f>
        <v>3.25</v>
      </c>
      <c r="M52" s="33">
        <f>+Tarifas!$B$8</f>
        <v>3.5</v>
      </c>
      <c r="N52" s="33">
        <f>+Tarifas!$B$9</f>
        <v>3.5</v>
      </c>
      <c r="O52" s="33">
        <f>+Tarifas!$B$10</f>
        <v>4</v>
      </c>
      <c r="P52" s="33">
        <f>+Tarifas!$B$11</f>
        <v>4</v>
      </c>
      <c r="Q52" s="33">
        <f>+Tarifas!$B$12</f>
        <v>4</v>
      </c>
      <c r="R52" s="33">
        <f>+Tarifas!$B$13</f>
        <v>4</v>
      </c>
      <c r="S52" s="33">
        <f>+Tarifas!$B$14</f>
        <v>4</v>
      </c>
      <c r="T52" s="33">
        <f>+Tarifas!$B$15</f>
        <v>4.7</v>
      </c>
    </row>
    <row r="53" spans="1:20" ht="15">
      <c r="A53" s="30">
        <f t="shared" si="2"/>
        <v>10</v>
      </c>
      <c r="B53" s="30"/>
      <c r="C53" s="30"/>
      <c r="D53" s="35"/>
      <c r="E53" s="35"/>
      <c r="F53" s="35"/>
      <c r="G53" s="36"/>
      <c r="H53" s="36"/>
      <c r="I53" s="36"/>
      <c r="J53" s="36"/>
      <c r="K53" s="31"/>
      <c r="L53" s="32">
        <f>+Tarifas!$B$6</f>
        <v>3</v>
      </c>
      <c r="M53" s="33">
        <f>+Tarifas!$B$7</f>
        <v>3.25</v>
      </c>
      <c r="N53" s="33">
        <f>+Tarifas!$B$8</f>
        <v>3.5</v>
      </c>
      <c r="O53" s="33">
        <f>+Tarifas!$B$9</f>
        <v>3.5</v>
      </c>
      <c r="P53" s="33">
        <f>+Tarifas!$B$10</f>
        <v>4</v>
      </c>
      <c r="Q53" s="33">
        <f>+Tarifas!$B$11</f>
        <v>4</v>
      </c>
      <c r="R53" s="33">
        <f>+Tarifas!$B$12</f>
        <v>4</v>
      </c>
      <c r="S53" s="33">
        <f>+Tarifas!$B$13</f>
        <v>4</v>
      </c>
      <c r="T53" s="33">
        <f>+Tarifas!$B$14</f>
        <v>4</v>
      </c>
    </row>
    <row r="54" spans="1:20" ht="15">
      <c r="A54" s="30">
        <f t="shared" si="2"/>
        <v>11</v>
      </c>
      <c r="B54" s="30"/>
      <c r="C54" s="30"/>
      <c r="D54" s="35"/>
      <c r="E54" s="35"/>
      <c r="F54" s="35"/>
      <c r="G54" s="36"/>
      <c r="H54" s="36"/>
      <c r="I54" s="36"/>
      <c r="J54" s="36"/>
      <c r="K54" s="36"/>
      <c r="L54" s="31"/>
      <c r="M54" s="32">
        <f>+Tarifas!$B$6</f>
        <v>3</v>
      </c>
      <c r="N54" s="33">
        <f>+Tarifas!$B$7</f>
        <v>3.25</v>
      </c>
      <c r="O54" s="33">
        <f>+Tarifas!$B$8</f>
        <v>3.5</v>
      </c>
      <c r="P54" s="33">
        <f>+Tarifas!$B$9</f>
        <v>3.5</v>
      </c>
      <c r="Q54" s="33">
        <f>+Tarifas!$B$10</f>
        <v>4</v>
      </c>
      <c r="R54" s="33">
        <f>+Tarifas!$B$11</f>
        <v>4</v>
      </c>
      <c r="S54" s="33">
        <f>+Tarifas!$B$12</f>
        <v>4</v>
      </c>
      <c r="T54" s="33">
        <f>+Tarifas!$B$13</f>
        <v>4</v>
      </c>
    </row>
    <row r="55" spans="1:20" ht="15">
      <c r="A55" s="30">
        <f t="shared" si="2"/>
        <v>12</v>
      </c>
      <c r="B55" s="30"/>
      <c r="C55" s="30"/>
      <c r="D55" s="35"/>
      <c r="E55" s="35"/>
      <c r="F55" s="35"/>
      <c r="G55" s="36"/>
      <c r="H55" s="36"/>
      <c r="I55" s="36"/>
      <c r="J55" s="36"/>
      <c r="K55" s="36"/>
      <c r="L55" s="36"/>
      <c r="M55" s="31"/>
      <c r="N55" s="32">
        <f>+Tarifas!$B$6</f>
        <v>3</v>
      </c>
      <c r="O55" s="33">
        <f>+Tarifas!$B$7</f>
        <v>3.25</v>
      </c>
      <c r="P55" s="33">
        <f>+Tarifas!$B$8</f>
        <v>3.5</v>
      </c>
      <c r="Q55" s="33">
        <f>+Tarifas!$B$9</f>
        <v>3.5</v>
      </c>
      <c r="R55" s="33">
        <f>+Tarifas!$B$10</f>
        <v>4</v>
      </c>
      <c r="S55" s="33">
        <f>+Tarifas!$B$11</f>
        <v>4</v>
      </c>
      <c r="T55" s="33">
        <f>+Tarifas!$B$12</f>
        <v>4</v>
      </c>
    </row>
    <row r="56" spans="1:20" ht="15">
      <c r="A56" s="30">
        <f t="shared" si="2"/>
        <v>13</v>
      </c>
      <c r="B56" s="30"/>
      <c r="C56" s="30"/>
      <c r="D56" s="35"/>
      <c r="E56" s="35"/>
      <c r="F56" s="35"/>
      <c r="G56" s="36"/>
      <c r="H56" s="36"/>
      <c r="I56" s="36"/>
      <c r="J56" s="36"/>
      <c r="K56" s="36"/>
      <c r="L56" s="36"/>
      <c r="M56" s="36"/>
      <c r="N56" s="31"/>
      <c r="O56" s="32">
        <f>+Tarifas!$B$6</f>
        <v>3</v>
      </c>
      <c r="P56" s="33">
        <f>+Tarifas!$B$7</f>
        <v>3.25</v>
      </c>
      <c r="Q56" s="33">
        <f>+Tarifas!$B$8</f>
        <v>3.5</v>
      </c>
      <c r="R56" s="33">
        <f>+Tarifas!$B$9</f>
        <v>3.5</v>
      </c>
      <c r="S56" s="33">
        <f>+Tarifas!$B$10</f>
        <v>4</v>
      </c>
      <c r="T56" s="33">
        <f>+Tarifas!$B$11</f>
        <v>4</v>
      </c>
    </row>
    <row r="57" spans="1:20" ht="15">
      <c r="A57" s="30">
        <f t="shared" si="2"/>
        <v>14</v>
      </c>
      <c r="B57" s="30"/>
      <c r="C57" s="30"/>
      <c r="D57" s="35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1"/>
      <c r="P57" s="32">
        <f>+Tarifas!$B$6</f>
        <v>3</v>
      </c>
      <c r="Q57" s="33">
        <f>+Tarifas!$B$7</f>
        <v>3.25</v>
      </c>
      <c r="R57" s="33">
        <f>+Tarifas!$B$8</f>
        <v>3.5</v>
      </c>
      <c r="S57" s="33">
        <f>+Tarifas!$B$9</f>
        <v>3.5</v>
      </c>
      <c r="T57" s="33">
        <f>+Tarifas!$B$10</f>
        <v>4</v>
      </c>
    </row>
    <row r="58" spans="1:20" ht="15">
      <c r="A58" s="30">
        <f t="shared" si="2"/>
        <v>15</v>
      </c>
      <c r="B58" s="30"/>
      <c r="C58" s="30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1"/>
      <c r="Q58" s="32">
        <f>+Tarifas!$B$6</f>
        <v>3</v>
      </c>
      <c r="R58" s="33">
        <f>+Tarifas!$B$7</f>
        <v>3.25</v>
      </c>
      <c r="S58" s="33">
        <f>+Tarifas!$B$8</f>
        <v>3.5</v>
      </c>
      <c r="T58" s="33">
        <f>+Tarifas!$B$9</f>
        <v>3.5</v>
      </c>
    </row>
    <row r="59" spans="1:20" ht="15">
      <c r="A59" s="30">
        <f t="shared" si="2"/>
        <v>16</v>
      </c>
      <c r="B59" s="30"/>
      <c r="C59" s="30"/>
      <c r="D59" s="35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1"/>
      <c r="R59" s="32">
        <f>+Tarifas!$B$6</f>
        <v>3</v>
      </c>
      <c r="S59" s="33">
        <f>+Tarifas!$B$7</f>
        <v>3.25</v>
      </c>
      <c r="T59" s="33">
        <f>+Tarifas!$B$8</f>
        <v>3.5</v>
      </c>
    </row>
    <row r="60" spans="1:20" ht="15">
      <c r="A60" s="30">
        <f t="shared" si="2"/>
        <v>17</v>
      </c>
      <c r="B60" s="30"/>
      <c r="C60" s="30"/>
      <c r="D60" s="35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1"/>
      <c r="S60" s="32">
        <f>+Tarifas!$B$6</f>
        <v>3</v>
      </c>
      <c r="T60" s="33">
        <f>+Tarifas!$B$7</f>
        <v>3.25</v>
      </c>
    </row>
    <row r="61" spans="1:20" ht="15">
      <c r="A61" s="30">
        <f t="shared" si="2"/>
        <v>18</v>
      </c>
      <c r="B61" s="30"/>
      <c r="C61" s="30"/>
      <c r="D61" s="35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1"/>
      <c r="T61" s="32">
        <f>+Tarifas!$B$6</f>
        <v>3</v>
      </c>
    </row>
    <row r="62" spans="1:20" ht="15">
      <c r="A62" s="30">
        <f t="shared" si="2"/>
        <v>19</v>
      </c>
      <c r="B62" s="30"/>
      <c r="C62" s="30"/>
      <c r="D62" s="35"/>
      <c r="E62" s="35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1"/>
    </row>
    <row r="63" ht="15">
      <c r="A63" s="23"/>
    </row>
    <row r="64" spans="1:3" ht="15">
      <c r="A64" s="23" t="s">
        <v>14</v>
      </c>
      <c r="C64" s="37">
        <v>0.1</v>
      </c>
    </row>
    <row r="65" spans="1:3" ht="15">
      <c r="A65" s="23" t="s">
        <v>16</v>
      </c>
      <c r="C65" s="37">
        <v>0.1</v>
      </c>
    </row>
    <row r="66" spans="1:3" ht="15">
      <c r="A66" s="11" t="s">
        <v>18</v>
      </c>
      <c r="C66" s="37">
        <v>0.5</v>
      </c>
    </row>
    <row r="67" spans="1:3" ht="15">
      <c r="A67" s="11" t="s">
        <v>20</v>
      </c>
      <c r="C67" s="37">
        <v>0</v>
      </c>
    </row>
    <row r="68" ht="15">
      <c r="C68" s="37"/>
    </row>
    <row r="69" spans="1:20" ht="15.75">
      <c r="A69" s="1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  <c r="O69" s="17"/>
      <c r="P69" s="17"/>
      <c r="Q69" s="17"/>
      <c r="R69" s="17"/>
      <c r="S69" s="17"/>
      <c r="T69" s="17"/>
    </row>
    <row r="70" spans="1:20" ht="15.75" hidden="1">
      <c r="A70" s="44" t="s">
        <v>70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N70" s="17"/>
      <c r="O70" s="17"/>
      <c r="P70" s="17"/>
      <c r="Q70" s="17"/>
      <c r="R70" s="17"/>
      <c r="S70" s="17"/>
      <c r="T70" s="17"/>
    </row>
    <row r="71" spans="1:20" ht="15.75">
      <c r="A71" s="15" t="s">
        <v>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N71" s="17"/>
      <c r="O71" s="17"/>
      <c r="P71" s="17"/>
      <c r="Q71" s="17"/>
      <c r="R71" s="17"/>
      <c r="S71" s="17"/>
      <c r="T71" s="17"/>
    </row>
    <row r="72" spans="1:20" ht="15.75">
      <c r="A72" s="18" t="s">
        <v>67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7"/>
      <c r="N72" s="17"/>
      <c r="O72" s="17"/>
      <c r="P72" s="17"/>
      <c r="Q72" s="17"/>
      <c r="R72" s="17"/>
      <c r="S72" s="17"/>
      <c r="T72" s="17"/>
    </row>
    <row r="73" spans="1:20" ht="15.75" hidden="1">
      <c r="A73" s="18" t="s">
        <v>71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7"/>
      <c r="P73" s="17"/>
      <c r="Q73" s="17"/>
      <c r="R73" s="17"/>
      <c r="S73" s="17"/>
      <c r="T73" s="17"/>
    </row>
    <row r="74" spans="1:12" ht="15">
      <c r="A74" s="1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2" s="22" customFormat="1" ht="26.25" customHeight="1">
      <c r="A75" s="20" t="s">
        <v>58</v>
      </c>
      <c r="B75" s="21" t="str">
        <f>+B2</f>
        <v>EMPRESA</v>
      </c>
    </row>
    <row r="76" spans="1:2" s="22" customFormat="1" ht="26.25" customHeight="1">
      <c r="A76" s="20" t="s">
        <v>59</v>
      </c>
      <c r="B76" s="21" t="str">
        <f>+B3</f>
        <v>NUMERO DE LINEA</v>
      </c>
    </row>
    <row r="77" spans="1:2" s="22" customFormat="1" ht="26.25" customHeight="1">
      <c r="A77" s="20" t="s">
        <v>60</v>
      </c>
      <c r="B77" s="21" t="str">
        <f>+B4</f>
        <v>NOMBRE DE RAMAL</v>
      </c>
    </row>
    <row r="78" ht="15">
      <c r="A78" s="23"/>
    </row>
    <row r="79" spans="1:20" s="26" customFormat="1" ht="15.75">
      <c r="A79" s="24" t="s">
        <v>32</v>
      </c>
      <c r="B79" s="25">
        <f>+B41</f>
        <v>0</v>
      </c>
      <c r="C79" s="25">
        <f aca="true" t="shared" si="3" ref="C79:T79">+C41</f>
        <v>0</v>
      </c>
      <c r="D79" s="25">
        <f t="shared" si="3"/>
        <v>0</v>
      </c>
      <c r="E79" s="25">
        <f t="shared" si="3"/>
        <v>0</v>
      </c>
      <c r="F79" s="25">
        <f t="shared" si="3"/>
        <v>0</v>
      </c>
      <c r="G79" s="25">
        <f t="shared" si="3"/>
        <v>0</v>
      </c>
      <c r="H79" s="25">
        <f t="shared" si="3"/>
        <v>0</v>
      </c>
      <c r="I79" s="25">
        <f t="shared" si="3"/>
        <v>0</v>
      </c>
      <c r="J79" s="25">
        <f t="shared" si="3"/>
        <v>0</v>
      </c>
      <c r="K79" s="25">
        <f t="shared" si="3"/>
        <v>0</v>
      </c>
      <c r="L79" s="25">
        <f t="shared" si="3"/>
        <v>0</v>
      </c>
      <c r="M79" s="25">
        <f t="shared" si="3"/>
        <v>0</v>
      </c>
      <c r="N79" s="25">
        <f t="shared" si="3"/>
        <v>0</v>
      </c>
      <c r="O79" s="25">
        <f t="shared" si="3"/>
        <v>0</v>
      </c>
      <c r="P79" s="25">
        <f t="shared" si="3"/>
        <v>0</v>
      </c>
      <c r="Q79" s="25">
        <f t="shared" si="3"/>
        <v>0</v>
      </c>
      <c r="R79" s="25">
        <f t="shared" si="3"/>
        <v>0</v>
      </c>
      <c r="S79" s="25">
        <f t="shared" si="3"/>
        <v>0</v>
      </c>
      <c r="T79" s="25">
        <f t="shared" si="3"/>
        <v>0</v>
      </c>
    </row>
    <row r="80" spans="1:20" s="26" customFormat="1" ht="15.75">
      <c r="A80" s="24" t="s">
        <v>61</v>
      </c>
      <c r="B80" s="25">
        <f aca="true" t="shared" si="4" ref="B80:T81">+B42</f>
        <v>0</v>
      </c>
      <c r="C80" s="25">
        <f t="shared" si="4"/>
        <v>0</v>
      </c>
      <c r="D80" s="25">
        <f t="shared" si="4"/>
        <v>0</v>
      </c>
      <c r="E80" s="25">
        <f t="shared" si="4"/>
        <v>0</v>
      </c>
      <c r="F80" s="25">
        <f t="shared" si="4"/>
        <v>0</v>
      </c>
      <c r="G80" s="25">
        <f t="shared" si="4"/>
        <v>0</v>
      </c>
      <c r="H80" s="25">
        <f t="shared" si="4"/>
        <v>0</v>
      </c>
      <c r="I80" s="25">
        <f t="shared" si="4"/>
        <v>0</v>
      </c>
      <c r="J80" s="25">
        <f t="shared" si="4"/>
        <v>0</v>
      </c>
      <c r="K80" s="25">
        <f t="shared" si="4"/>
        <v>0</v>
      </c>
      <c r="L80" s="25">
        <f t="shared" si="4"/>
        <v>0</v>
      </c>
      <c r="M80" s="25">
        <f t="shared" si="4"/>
        <v>0</v>
      </c>
      <c r="N80" s="25">
        <f t="shared" si="4"/>
        <v>0</v>
      </c>
      <c r="O80" s="25">
        <f t="shared" si="4"/>
        <v>0</v>
      </c>
      <c r="P80" s="25">
        <f t="shared" si="4"/>
        <v>0</v>
      </c>
      <c r="Q80" s="25">
        <f t="shared" si="4"/>
        <v>0</v>
      </c>
      <c r="R80" s="25">
        <f t="shared" si="4"/>
        <v>0</v>
      </c>
      <c r="S80" s="25">
        <f t="shared" si="4"/>
        <v>0</v>
      </c>
      <c r="T80" s="25">
        <f t="shared" si="4"/>
        <v>0</v>
      </c>
    </row>
    <row r="81" spans="1:20" s="29" customFormat="1" ht="30" customHeight="1">
      <c r="A81" s="27" t="s">
        <v>31</v>
      </c>
      <c r="B81" s="28">
        <f t="shared" si="4"/>
        <v>1</v>
      </c>
      <c r="C81" s="28">
        <f t="shared" si="4"/>
        <v>2</v>
      </c>
      <c r="D81" s="28">
        <f t="shared" si="4"/>
        <v>3</v>
      </c>
      <c r="E81" s="28">
        <f t="shared" si="4"/>
        <v>4</v>
      </c>
      <c r="F81" s="28">
        <f t="shared" si="4"/>
        <v>5</v>
      </c>
      <c r="G81" s="28">
        <f t="shared" si="4"/>
        <v>6</v>
      </c>
      <c r="H81" s="28">
        <f t="shared" si="4"/>
        <v>7</v>
      </c>
      <c r="I81" s="28">
        <f t="shared" si="4"/>
        <v>8</v>
      </c>
      <c r="J81" s="28">
        <f t="shared" si="4"/>
        <v>9</v>
      </c>
      <c r="K81" s="28">
        <f t="shared" si="4"/>
        <v>10</v>
      </c>
      <c r="L81" s="28">
        <f t="shared" si="4"/>
        <v>11</v>
      </c>
      <c r="M81" s="28">
        <f t="shared" si="4"/>
        <v>12</v>
      </c>
      <c r="N81" s="28">
        <f t="shared" si="4"/>
        <v>13</v>
      </c>
      <c r="O81" s="28">
        <f t="shared" si="4"/>
        <v>14</v>
      </c>
      <c r="P81" s="28">
        <f t="shared" si="4"/>
        <v>15</v>
      </c>
      <c r="Q81" s="28">
        <f t="shared" si="4"/>
        <v>16</v>
      </c>
      <c r="R81" s="28">
        <f t="shared" si="4"/>
        <v>17</v>
      </c>
      <c r="S81" s="28">
        <f t="shared" si="4"/>
        <v>18</v>
      </c>
      <c r="T81" s="28">
        <f t="shared" si="4"/>
        <v>19</v>
      </c>
    </row>
    <row r="82" spans="1:20" ht="15" customHeight="1">
      <c r="A82" s="30">
        <f>+A44</f>
        <v>1</v>
      </c>
      <c r="B82" s="31"/>
      <c r="C82" s="32">
        <f>+Tarifas!$C$6</f>
        <v>1.7999999999999998</v>
      </c>
      <c r="D82" s="33">
        <f>+Tarifas!$C$7</f>
        <v>1.95</v>
      </c>
      <c r="E82" s="33">
        <f>+Tarifas!$C$8</f>
        <v>2.1</v>
      </c>
      <c r="F82" s="33">
        <f>+Tarifas!$C$9</f>
        <v>2.1</v>
      </c>
      <c r="G82" s="33">
        <f>+Tarifas!$C$10</f>
        <v>2.4</v>
      </c>
      <c r="H82" s="33">
        <f>+Tarifas!$C$11</f>
        <v>2.4</v>
      </c>
      <c r="I82" s="33">
        <f>+Tarifas!$C$12</f>
        <v>2.4</v>
      </c>
      <c r="J82" s="33">
        <f>+Tarifas!$C$13</f>
        <v>2.4</v>
      </c>
      <c r="K82" s="33">
        <f>+Tarifas!$C$14</f>
        <v>2.4</v>
      </c>
      <c r="L82" s="33">
        <f>+Tarifas!$C$15</f>
        <v>2.8</v>
      </c>
      <c r="M82" s="33">
        <f>+Tarifas!$C$16</f>
        <v>2.8</v>
      </c>
      <c r="N82" s="33">
        <f>+Tarifas!$C$17</f>
        <v>2.8</v>
      </c>
      <c r="O82" s="33">
        <f>+Tarifas!$C$18</f>
        <v>2.8</v>
      </c>
      <c r="P82" s="33">
        <f>+Tarifas!$C$19</f>
        <v>2.8</v>
      </c>
      <c r="Q82" s="33">
        <f>+Tarifas!$C$20</f>
        <v>2.8</v>
      </c>
      <c r="R82" s="33">
        <f>+Tarifas!$C$21</f>
        <v>2.8</v>
      </c>
      <c r="S82" s="33">
        <f>+Tarifas!$C$22</f>
        <v>2.8</v>
      </c>
      <c r="T82" s="33">
        <f>+Tarifas!$C$23</f>
        <v>2.8</v>
      </c>
    </row>
    <row r="83" spans="1:20" ht="15">
      <c r="A83" s="30">
        <f aca="true" t="shared" si="5" ref="A83:A100">+A45</f>
        <v>2</v>
      </c>
      <c r="B83" s="30"/>
      <c r="C83" s="31"/>
      <c r="D83" s="32">
        <f>+Tarifas!$C$6</f>
        <v>1.7999999999999998</v>
      </c>
      <c r="E83" s="33">
        <f>+Tarifas!$C$7</f>
        <v>1.95</v>
      </c>
      <c r="F83" s="33">
        <f>+Tarifas!$C$8</f>
        <v>2.1</v>
      </c>
      <c r="G83" s="33">
        <f>+Tarifas!$C$9</f>
        <v>2.1</v>
      </c>
      <c r="H83" s="33">
        <f>+Tarifas!$C$10</f>
        <v>2.4</v>
      </c>
      <c r="I83" s="33">
        <f>+Tarifas!$C$11</f>
        <v>2.4</v>
      </c>
      <c r="J83" s="33">
        <f>+Tarifas!$C$12</f>
        <v>2.4</v>
      </c>
      <c r="K83" s="33">
        <f>+Tarifas!$C$13</f>
        <v>2.4</v>
      </c>
      <c r="L83" s="33">
        <f>+Tarifas!$C$14</f>
        <v>2.4</v>
      </c>
      <c r="M83" s="33">
        <f>+Tarifas!$C$15</f>
        <v>2.8</v>
      </c>
      <c r="N83" s="33">
        <f>+Tarifas!$C$16</f>
        <v>2.8</v>
      </c>
      <c r="O83" s="33">
        <f>+Tarifas!$C$17</f>
        <v>2.8</v>
      </c>
      <c r="P83" s="33">
        <f>+Tarifas!$C$18</f>
        <v>2.8</v>
      </c>
      <c r="Q83" s="33">
        <f>+Tarifas!$C$19</f>
        <v>2.8</v>
      </c>
      <c r="R83" s="33">
        <f>+Tarifas!$C$20</f>
        <v>2.8</v>
      </c>
      <c r="S83" s="33">
        <f>+Tarifas!$C$21</f>
        <v>2.8</v>
      </c>
      <c r="T83" s="33">
        <f>+Tarifas!$C$22</f>
        <v>2.8</v>
      </c>
    </row>
    <row r="84" spans="1:20" ht="15">
      <c r="A84" s="30">
        <f t="shared" si="5"/>
        <v>3</v>
      </c>
      <c r="B84" s="30"/>
      <c r="C84" s="30"/>
      <c r="D84" s="31"/>
      <c r="E84" s="32">
        <f>+Tarifas!$C$6</f>
        <v>1.7999999999999998</v>
      </c>
      <c r="F84" s="33">
        <f>+Tarifas!$C$7</f>
        <v>1.95</v>
      </c>
      <c r="G84" s="33">
        <f>+Tarifas!$C$8</f>
        <v>2.1</v>
      </c>
      <c r="H84" s="33">
        <f>+Tarifas!$C$9</f>
        <v>2.1</v>
      </c>
      <c r="I84" s="33">
        <f>+Tarifas!$C$10</f>
        <v>2.4</v>
      </c>
      <c r="J84" s="33">
        <f>+Tarifas!$C$11</f>
        <v>2.4</v>
      </c>
      <c r="K84" s="33">
        <f>+Tarifas!$C$12</f>
        <v>2.4</v>
      </c>
      <c r="L84" s="33">
        <f>+Tarifas!$C$13</f>
        <v>2.4</v>
      </c>
      <c r="M84" s="33">
        <f>+Tarifas!$C$14</f>
        <v>2.4</v>
      </c>
      <c r="N84" s="33">
        <f>+Tarifas!$C$15</f>
        <v>2.8</v>
      </c>
      <c r="O84" s="33">
        <f>+Tarifas!$C$16</f>
        <v>2.8</v>
      </c>
      <c r="P84" s="33">
        <f>+Tarifas!$C$17</f>
        <v>2.8</v>
      </c>
      <c r="Q84" s="33">
        <f>+Tarifas!$C$18</f>
        <v>2.8</v>
      </c>
      <c r="R84" s="33">
        <f>+Tarifas!$C$19</f>
        <v>2.8</v>
      </c>
      <c r="S84" s="33">
        <f>+Tarifas!$C$20</f>
        <v>2.8</v>
      </c>
      <c r="T84" s="33">
        <f>+Tarifas!$C$21</f>
        <v>2.8</v>
      </c>
    </row>
    <row r="85" spans="1:20" ht="15">
      <c r="A85" s="30">
        <f t="shared" si="5"/>
        <v>4</v>
      </c>
      <c r="B85" s="30"/>
      <c r="C85" s="30"/>
      <c r="D85" s="34"/>
      <c r="E85" s="31"/>
      <c r="F85" s="32">
        <f>+Tarifas!$C$6</f>
        <v>1.7999999999999998</v>
      </c>
      <c r="G85" s="33">
        <f>+Tarifas!$C$7</f>
        <v>1.95</v>
      </c>
      <c r="H85" s="33">
        <f>+Tarifas!$C$8</f>
        <v>2.1</v>
      </c>
      <c r="I85" s="33">
        <f>+Tarifas!$C$9</f>
        <v>2.1</v>
      </c>
      <c r="J85" s="33">
        <f>+Tarifas!$C$10</f>
        <v>2.4</v>
      </c>
      <c r="K85" s="33">
        <f>+Tarifas!$C$11</f>
        <v>2.4</v>
      </c>
      <c r="L85" s="33">
        <f>+Tarifas!$C$12</f>
        <v>2.4</v>
      </c>
      <c r="M85" s="33">
        <f>+Tarifas!$C$13</f>
        <v>2.4</v>
      </c>
      <c r="N85" s="33">
        <f>+Tarifas!$C$14</f>
        <v>2.4</v>
      </c>
      <c r="O85" s="33">
        <f>+Tarifas!$C$15</f>
        <v>2.8</v>
      </c>
      <c r="P85" s="33">
        <f>+Tarifas!$C$16</f>
        <v>2.8</v>
      </c>
      <c r="Q85" s="33">
        <f>+Tarifas!$C$17</f>
        <v>2.8</v>
      </c>
      <c r="R85" s="33">
        <f>+Tarifas!$C$18</f>
        <v>2.8</v>
      </c>
      <c r="S85" s="33">
        <f>+Tarifas!$C$19</f>
        <v>2.8</v>
      </c>
      <c r="T85" s="33">
        <f>+Tarifas!$C$20</f>
        <v>2.8</v>
      </c>
    </row>
    <row r="86" spans="1:20" ht="15">
      <c r="A86" s="30">
        <f t="shared" si="5"/>
        <v>5</v>
      </c>
      <c r="B86" s="30"/>
      <c r="C86" s="30"/>
      <c r="D86" s="35"/>
      <c r="E86" s="35"/>
      <c r="F86" s="31"/>
      <c r="G86" s="32">
        <f>+Tarifas!$C$6</f>
        <v>1.7999999999999998</v>
      </c>
      <c r="H86" s="33">
        <f>+Tarifas!$C$7</f>
        <v>1.95</v>
      </c>
      <c r="I86" s="33">
        <f>+Tarifas!$C$8</f>
        <v>2.1</v>
      </c>
      <c r="J86" s="33">
        <f>+Tarifas!$C$9</f>
        <v>2.1</v>
      </c>
      <c r="K86" s="33">
        <f>+Tarifas!$C$10</f>
        <v>2.4</v>
      </c>
      <c r="L86" s="33">
        <f>+Tarifas!$C$11</f>
        <v>2.4</v>
      </c>
      <c r="M86" s="33">
        <f>+Tarifas!$C$12</f>
        <v>2.4</v>
      </c>
      <c r="N86" s="33">
        <f>+Tarifas!$C$13</f>
        <v>2.4</v>
      </c>
      <c r="O86" s="33">
        <f>+Tarifas!$C$14</f>
        <v>2.4</v>
      </c>
      <c r="P86" s="33">
        <f>+Tarifas!$C$15</f>
        <v>2.8</v>
      </c>
      <c r="Q86" s="33">
        <f>+Tarifas!$C$16</f>
        <v>2.8</v>
      </c>
      <c r="R86" s="33">
        <f>+Tarifas!$C$17</f>
        <v>2.8</v>
      </c>
      <c r="S86" s="33">
        <f>+Tarifas!$C$18</f>
        <v>2.8</v>
      </c>
      <c r="T86" s="33">
        <f>+Tarifas!$C$19</f>
        <v>2.8</v>
      </c>
    </row>
    <row r="87" spans="1:20" ht="15">
      <c r="A87" s="30">
        <f t="shared" si="5"/>
        <v>6</v>
      </c>
      <c r="B87" s="30"/>
      <c r="C87" s="30"/>
      <c r="D87" s="35"/>
      <c r="E87" s="35"/>
      <c r="F87" s="35"/>
      <c r="G87" s="31"/>
      <c r="H87" s="32">
        <f>+Tarifas!$C$6</f>
        <v>1.7999999999999998</v>
      </c>
      <c r="I87" s="33">
        <f>+Tarifas!$C$7</f>
        <v>1.95</v>
      </c>
      <c r="J87" s="33">
        <f>+Tarifas!$C$8</f>
        <v>2.1</v>
      </c>
      <c r="K87" s="33">
        <f>+Tarifas!$C$9</f>
        <v>2.1</v>
      </c>
      <c r="L87" s="33">
        <f>+Tarifas!$C$10</f>
        <v>2.4</v>
      </c>
      <c r="M87" s="33">
        <f>+Tarifas!$C$11</f>
        <v>2.4</v>
      </c>
      <c r="N87" s="33">
        <f>+Tarifas!$C$12</f>
        <v>2.4</v>
      </c>
      <c r="O87" s="33">
        <f>+Tarifas!$C$13</f>
        <v>2.4</v>
      </c>
      <c r="P87" s="33">
        <f>+Tarifas!$C$14</f>
        <v>2.4</v>
      </c>
      <c r="Q87" s="33">
        <f>+Tarifas!$C$15</f>
        <v>2.8</v>
      </c>
      <c r="R87" s="33">
        <f>+Tarifas!$C$16</f>
        <v>2.8</v>
      </c>
      <c r="S87" s="33">
        <f>+Tarifas!$C$17</f>
        <v>2.8</v>
      </c>
      <c r="T87" s="33">
        <f>+Tarifas!$C$18</f>
        <v>2.8</v>
      </c>
    </row>
    <row r="88" spans="1:20" ht="15">
      <c r="A88" s="30">
        <f t="shared" si="5"/>
        <v>7</v>
      </c>
      <c r="B88" s="30"/>
      <c r="C88" s="30"/>
      <c r="D88" s="35"/>
      <c r="E88" s="35"/>
      <c r="F88" s="35"/>
      <c r="G88" s="36"/>
      <c r="H88" s="31"/>
      <c r="I88" s="32">
        <f>+Tarifas!$C$6</f>
        <v>1.7999999999999998</v>
      </c>
      <c r="J88" s="33">
        <f>+Tarifas!$C$7</f>
        <v>1.95</v>
      </c>
      <c r="K88" s="33">
        <f>+Tarifas!$C$8</f>
        <v>2.1</v>
      </c>
      <c r="L88" s="33">
        <f>+Tarifas!$C$9</f>
        <v>2.1</v>
      </c>
      <c r="M88" s="33">
        <f>+Tarifas!$C$10</f>
        <v>2.4</v>
      </c>
      <c r="N88" s="33">
        <f>+Tarifas!$C$11</f>
        <v>2.4</v>
      </c>
      <c r="O88" s="33">
        <f>+Tarifas!$C$12</f>
        <v>2.4</v>
      </c>
      <c r="P88" s="33">
        <f>+Tarifas!$C$13</f>
        <v>2.4</v>
      </c>
      <c r="Q88" s="33">
        <f>+Tarifas!$C$14</f>
        <v>2.4</v>
      </c>
      <c r="R88" s="33">
        <f>+Tarifas!$C$15</f>
        <v>2.8</v>
      </c>
      <c r="S88" s="33">
        <f>+Tarifas!$C$16</f>
        <v>2.8</v>
      </c>
      <c r="T88" s="33">
        <f>+Tarifas!$C$17</f>
        <v>2.8</v>
      </c>
    </row>
    <row r="89" spans="1:20" ht="15">
      <c r="A89" s="30">
        <f t="shared" si="5"/>
        <v>8</v>
      </c>
      <c r="B89" s="30"/>
      <c r="C89" s="30"/>
      <c r="D89" s="35"/>
      <c r="E89" s="35"/>
      <c r="F89" s="35"/>
      <c r="G89" s="36"/>
      <c r="H89" s="36"/>
      <c r="I89" s="31"/>
      <c r="J89" s="32">
        <f>+Tarifas!$C$6</f>
        <v>1.7999999999999998</v>
      </c>
      <c r="K89" s="33">
        <f>+Tarifas!$C$7</f>
        <v>1.95</v>
      </c>
      <c r="L89" s="33">
        <f>+Tarifas!$C$8</f>
        <v>2.1</v>
      </c>
      <c r="M89" s="33">
        <f>+Tarifas!$C$9</f>
        <v>2.1</v>
      </c>
      <c r="N89" s="33">
        <f>+Tarifas!$C$10</f>
        <v>2.4</v>
      </c>
      <c r="O89" s="33">
        <f>+Tarifas!$C$11</f>
        <v>2.4</v>
      </c>
      <c r="P89" s="33">
        <f>+Tarifas!$C$12</f>
        <v>2.4</v>
      </c>
      <c r="Q89" s="33">
        <f>+Tarifas!$C$13</f>
        <v>2.4</v>
      </c>
      <c r="R89" s="33">
        <f>+Tarifas!$C$14</f>
        <v>2.4</v>
      </c>
      <c r="S89" s="33">
        <f>+Tarifas!$C$15</f>
        <v>2.8</v>
      </c>
      <c r="T89" s="33">
        <f>+Tarifas!$C$16</f>
        <v>2.8</v>
      </c>
    </row>
    <row r="90" spans="1:20" ht="15">
      <c r="A90" s="30">
        <f t="shared" si="5"/>
        <v>9</v>
      </c>
      <c r="B90" s="30"/>
      <c r="C90" s="30"/>
      <c r="D90" s="35"/>
      <c r="E90" s="35"/>
      <c r="F90" s="35"/>
      <c r="G90" s="36"/>
      <c r="H90" s="36"/>
      <c r="I90" s="36"/>
      <c r="J90" s="31"/>
      <c r="K90" s="32">
        <f>+Tarifas!$C$6</f>
        <v>1.7999999999999998</v>
      </c>
      <c r="L90" s="33">
        <f>+Tarifas!$C$7</f>
        <v>1.95</v>
      </c>
      <c r="M90" s="33">
        <f>+Tarifas!$C$8</f>
        <v>2.1</v>
      </c>
      <c r="N90" s="33">
        <f>+Tarifas!$C$9</f>
        <v>2.1</v>
      </c>
      <c r="O90" s="33">
        <f>+Tarifas!$C$10</f>
        <v>2.4</v>
      </c>
      <c r="P90" s="33">
        <f>+Tarifas!$C$11</f>
        <v>2.4</v>
      </c>
      <c r="Q90" s="33">
        <f>+Tarifas!$C$12</f>
        <v>2.4</v>
      </c>
      <c r="R90" s="33">
        <f>+Tarifas!$C$13</f>
        <v>2.4</v>
      </c>
      <c r="S90" s="33">
        <f>+Tarifas!$C$14</f>
        <v>2.4</v>
      </c>
      <c r="T90" s="33">
        <f>+Tarifas!$C$15</f>
        <v>2.8</v>
      </c>
    </row>
    <row r="91" spans="1:20" ht="15">
      <c r="A91" s="30">
        <f t="shared" si="5"/>
        <v>10</v>
      </c>
      <c r="B91" s="30"/>
      <c r="C91" s="30"/>
      <c r="D91" s="35"/>
      <c r="E91" s="35"/>
      <c r="F91" s="35"/>
      <c r="G91" s="36"/>
      <c r="H91" s="36"/>
      <c r="I91" s="36"/>
      <c r="J91" s="36"/>
      <c r="K91" s="31"/>
      <c r="L91" s="32">
        <f>+Tarifas!$C$6</f>
        <v>1.7999999999999998</v>
      </c>
      <c r="M91" s="33">
        <f>+Tarifas!$C$7</f>
        <v>1.95</v>
      </c>
      <c r="N91" s="33">
        <f>+Tarifas!$C$8</f>
        <v>2.1</v>
      </c>
      <c r="O91" s="33">
        <f>+Tarifas!$C$9</f>
        <v>2.1</v>
      </c>
      <c r="P91" s="33">
        <f>+Tarifas!$C$10</f>
        <v>2.4</v>
      </c>
      <c r="Q91" s="33">
        <f>+Tarifas!$C$11</f>
        <v>2.4</v>
      </c>
      <c r="R91" s="33">
        <f>+Tarifas!$C$12</f>
        <v>2.4</v>
      </c>
      <c r="S91" s="33">
        <f>+Tarifas!$C$13</f>
        <v>2.4</v>
      </c>
      <c r="T91" s="33">
        <f>+Tarifas!$C$14</f>
        <v>2.4</v>
      </c>
    </row>
    <row r="92" spans="1:20" ht="15">
      <c r="A92" s="30">
        <f t="shared" si="5"/>
        <v>11</v>
      </c>
      <c r="B92" s="30"/>
      <c r="C92" s="30"/>
      <c r="D92" s="35"/>
      <c r="E92" s="35"/>
      <c r="F92" s="35"/>
      <c r="G92" s="36"/>
      <c r="H92" s="36"/>
      <c r="I92" s="36"/>
      <c r="J92" s="36"/>
      <c r="K92" s="36"/>
      <c r="L92" s="31"/>
      <c r="M92" s="32">
        <f>+Tarifas!$C$6</f>
        <v>1.7999999999999998</v>
      </c>
      <c r="N92" s="33">
        <f>+Tarifas!$C$7</f>
        <v>1.95</v>
      </c>
      <c r="O92" s="33">
        <f>+Tarifas!$C$8</f>
        <v>2.1</v>
      </c>
      <c r="P92" s="33">
        <f>+Tarifas!$C$9</f>
        <v>2.1</v>
      </c>
      <c r="Q92" s="33">
        <f>+Tarifas!$C$10</f>
        <v>2.4</v>
      </c>
      <c r="R92" s="33">
        <f>+Tarifas!$C$11</f>
        <v>2.4</v>
      </c>
      <c r="S92" s="33">
        <f>+Tarifas!$C$12</f>
        <v>2.4</v>
      </c>
      <c r="T92" s="33">
        <f>+Tarifas!$C$13</f>
        <v>2.4</v>
      </c>
    </row>
    <row r="93" spans="1:20" ht="15">
      <c r="A93" s="30">
        <f t="shared" si="5"/>
        <v>12</v>
      </c>
      <c r="B93" s="30"/>
      <c r="C93" s="30"/>
      <c r="D93" s="35"/>
      <c r="E93" s="35"/>
      <c r="F93" s="35"/>
      <c r="G93" s="36"/>
      <c r="H93" s="36"/>
      <c r="I93" s="36"/>
      <c r="J93" s="36"/>
      <c r="K93" s="36"/>
      <c r="L93" s="36"/>
      <c r="M93" s="31"/>
      <c r="N93" s="32">
        <f>+Tarifas!$C$6</f>
        <v>1.7999999999999998</v>
      </c>
      <c r="O93" s="33">
        <f>+Tarifas!$C$7</f>
        <v>1.95</v>
      </c>
      <c r="P93" s="33">
        <f>+Tarifas!$C$8</f>
        <v>2.1</v>
      </c>
      <c r="Q93" s="33">
        <f>+Tarifas!$C$9</f>
        <v>2.1</v>
      </c>
      <c r="R93" s="33">
        <f>+Tarifas!$C$10</f>
        <v>2.4</v>
      </c>
      <c r="S93" s="33">
        <f>+Tarifas!$C$11</f>
        <v>2.4</v>
      </c>
      <c r="T93" s="33">
        <f>+Tarifas!$C$12</f>
        <v>2.4</v>
      </c>
    </row>
    <row r="94" spans="1:20" ht="15">
      <c r="A94" s="30">
        <f t="shared" si="5"/>
        <v>13</v>
      </c>
      <c r="B94" s="30"/>
      <c r="C94" s="30"/>
      <c r="D94" s="35"/>
      <c r="E94" s="35"/>
      <c r="F94" s="35"/>
      <c r="G94" s="36"/>
      <c r="H94" s="36"/>
      <c r="I94" s="36"/>
      <c r="J94" s="36"/>
      <c r="K94" s="36"/>
      <c r="L94" s="36"/>
      <c r="M94" s="36"/>
      <c r="N94" s="31"/>
      <c r="O94" s="32">
        <f>+Tarifas!$C$6</f>
        <v>1.7999999999999998</v>
      </c>
      <c r="P94" s="33">
        <f>+Tarifas!$C$7</f>
        <v>1.95</v>
      </c>
      <c r="Q94" s="33">
        <f>+Tarifas!$C$8</f>
        <v>2.1</v>
      </c>
      <c r="R94" s="33">
        <f>+Tarifas!$C$9</f>
        <v>2.1</v>
      </c>
      <c r="S94" s="33">
        <f>+Tarifas!$C$10</f>
        <v>2.4</v>
      </c>
      <c r="T94" s="33">
        <f>+Tarifas!$C$11</f>
        <v>2.4</v>
      </c>
    </row>
    <row r="95" spans="1:20" ht="15">
      <c r="A95" s="30">
        <f t="shared" si="5"/>
        <v>14</v>
      </c>
      <c r="B95" s="30"/>
      <c r="C95" s="30"/>
      <c r="D95" s="35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1"/>
      <c r="P95" s="32">
        <f>+Tarifas!$C$6</f>
        <v>1.7999999999999998</v>
      </c>
      <c r="Q95" s="33">
        <f>+Tarifas!$C$7</f>
        <v>1.95</v>
      </c>
      <c r="R95" s="33">
        <f>+Tarifas!$C$8</f>
        <v>2.1</v>
      </c>
      <c r="S95" s="33">
        <f>+Tarifas!$C$9</f>
        <v>2.1</v>
      </c>
      <c r="T95" s="33">
        <f>+Tarifas!$C$10</f>
        <v>2.4</v>
      </c>
    </row>
    <row r="96" spans="1:20" ht="15">
      <c r="A96" s="30">
        <f t="shared" si="5"/>
        <v>15</v>
      </c>
      <c r="B96" s="30"/>
      <c r="C96" s="30"/>
      <c r="D96" s="35"/>
      <c r="E96" s="35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1"/>
      <c r="Q96" s="32">
        <f>+Tarifas!$C$6</f>
        <v>1.7999999999999998</v>
      </c>
      <c r="R96" s="33">
        <f>+Tarifas!$C$7</f>
        <v>1.95</v>
      </c>
      <c r="S96" s="33">
        <f>+Tarifas!$C$8</f>
        <v>2.1</v>
      </c>
      <c r="T96" s="33">
        <f>+Tarifas!$C$9</f>
        <v>2.1</v>
      </c>
    </row>
    <row r="97" spans="1:20" ht="15">
      <c r="A97" s="30">
        <f t="shared" si="5"/>
        <v>16</v>
      </c>
      <c r="B97" s="30"/>
      <c r="C97" s="30"/>
      <c r="D97" s="35"/>
      <c r="E97" s="35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1"/>
      <c r="R97" s="32">
        <f>+Tarifas!$C$6</f>
        <v>1.7999999999999998</v>
      </c>
      <c r="S97" s="33">
        <f>+Tarifas!$C$7</f>
        <v>1.95</v>
      </c>
      <c r="T97" s="33">
        <f>+Tarifas!$C$8</f>
        <v>2.1</v>
      </c>
    </row>
    <row r="98" spans="1:20" ht="15">
      <c r="A98" s="30">
        <f t="shared" si="5"/>
        <v>17</v>
      </c>
      <c r="B98" s="30"/>
      <c r="C98" s="30"/>
      <c r="D98" s="35"/>
      <c r="E98" s="35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1"/>
      <c r="S98" s="32">
        <f>+Tarifas!$C$6</f>
        <v>1.7999999999999998</v>
      </c>
      <c r="T98" s="33">
        <f>+Tarifas!$C$7</f>
        <v>1.95</v>
      </c>
    </row>
    <row r="99" spans="1:20" ht="15">
      <c r="A99" s="30">
        <f t="shared" si="5"/>
        <v>18</v>
      </c>
      <c r="B99" s="30"/>
      <c r="C99" s="30"/>
      <c r="D99" s="35"/>
      <c r="E99" s="35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1"/>
      <c r="T99" s="32">
        <f>+Tarifas!$C$6</f>
        <v>1.7999999999999998</v>
      </c>
    </row>
    <row r="100" spans="1:20" ht="15">
      <c r="A100" s="30">
        <f t="shared" si="5"/>
        <v>19</v>
      </c>
      <c r="B100" s="30"/>
      <c r="C100" s="30"/>
      <c r="D100" s="35"/>
      <c r="E100" s="35"/>
      <c r="F100" s="35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1"/>
    </row>
    <row r="101" ht="15">
      <c r="A101" s="23"/>
    </row>
    <row r="102" spans="1:3" ht="15">
      <c r="A102" s="23" t="s">
        <v>14</v>
      </c>
      <c r="C102" s="37">
        <v>0.1</v>
      </c>
    </row>
    <row r="103" spans="1:3" ht="15">
      <c r="A103" s="23" t="s">
        <v>16</v>
      </c>
      <c r="C103" s="37">
        <v>0.1</v>
      </c>
    </row>
    <row r="104" spans="1:3" ht="15">
      <c r="A104" s="11" t="s">
        <v>18</v>
      </c>
      <c r="C104" s="37">
        <v>0.5</v>
      </c>
    </row>
    <row r="105" spans="1:3" ht="15">
      <c r="A105" s="11" t="s">
        <v>20</v>
      </c>
      <c r="C105" s="37">
        <v>0</v>
      </c>
    </row>
    <row r="107" spans="1:20" ht="15.75">
      <c r="A107" s="18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7"/>
      <c r="N107" s="17"/>
      <c r="O107" s="17"/>
      <c r="P107" s="17"/>
      <c r="Q107" s="17"/>
      <c r="R107" s="17"/>
      <c r="S107" s="17"/>
      <c r="T107" s="17"/>
    </row>
    <row r="108" spans="1:20" ht="15.75" hidden="1">
      <c r="A108" s="44" t="s">
        <v>70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17"/>
      <c r="O108" s="17"/>
      <c r="P108" s="17"/>
      <c r="Q108" s="17"/>
      <c r="R108" s="17"/>
      <c r="S108" s="17"/>
      <c r="T108" s="17"/>
    </row>
    <row r="109" spans="1:20" ht="15.75">
      <c r="A109" s="15" t="s">
        <v>56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  <c r="N109" s="17"/>
      <c r="O109" s="17"/>
      <c r="P109" s="17"/>
      <c r="Q109" s="17"/>
      <c r="R109" s="17"/>
      <c r="S109" s="17"/>
      <c r="T109" s="17"/>
    </row>
    <row r="110" spans="1:20" ht="15.75">
      <c r="A110" s="18" t="s">
        <v>66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7"/>
      <c r="N110" s="17"/>
      <c r="O110" s="17"/>
      <c r="P110" s="17"/>
      <c r="Q110" s="17"/>
      <c r="R110" s="17"/>
      <c r="S110" s="17"/>
      <c r="T110" s="17"/>
    </row>
    <row r="111" spans="1:20" ht="15.75" hidden="1">
      <c r="A111" s="18" t="s">
        <v>71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7"/>
      <c r="N111" s="17"/>
      <c r="O111" s="17"/>
      <c r="P111" s="17"/>
      <c r="Q111" s="17"/>
      <c r="R111" s="17"/>
      <c r="S111" s="17"/>
      <c r="T111" s="17"/>
    </row>
    <row r="112" spans="1:12" ht="15">
      <c r="A112" s="1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2" s="22" customFormat="1" ht="26.25" customHeight="1">
      <c r="A113" s="20" t="s">
        <v>58</v>
      </c>
      <c r="B113" s="21" t="str">
        <f>+B2</f>
        <v>EMPRESA</v>
      </c>
    </row>
    <row r="114" spans="1:2" s="22" customFormat="1" ht="26.25" customHeight="1">
      <c r="A114" s="20" t="s">
        <v>59</v>
      </c>
      <c r="B114" s="21" t="str">
        <f>+B3</f>
        <v>NUMERO DE LINEA</v>
      </c>
    </row>
    <row r="115" spans="1:2" s="22" customFormat="1" ht="26.25" customHeight="1">
      <c r="A115" s="20" t="s">
        <v>60</v>
      </c>
      <c r="B115" s="21" t="str">
        <f>+B4</f>
        <v>NOMBRE DE RAMAL</v>
      </c>
    </row>
    <row r="116" ht="15">
      <c r="A116" s="23"/>
    </row>
    <row r="117" spans="1:20" s="26" customFormat="1" ht="15.75">
      <c r="A117" s="24" t="s">
        <v>32</v>
      </c>
      <c r="B117" s="25">
        <f>+B41</f>
        <v>0</v>
      </c>
      <c r="C117" s="25">
        <f aca="true" t="shared" si="6" ref="C117:T117">+C41</f>
        <v>0</v>
      </c>
      <c r="D117" s="25">
        <f t="shared" si="6"/>
        <v>0</v>
      </c>
      <c r="E117" s="25">
        <f t="shared" si="6"/>
        <v>0</v>
      </c>
      <c r="F117" s="25">
        <f t="shared" si="6"/>
        <v>0</v>
      </c>
      <c r="G117" s="25">
        <f t="shared" si="6"/>
        <v>0</v>
      </c>
      <c r="H117" s="25">
        <f t="shared" si="6"/>
        <v>0</v>
      </c>
      <c r="I117" s="25">
        <f t="shared" si="6"/>
        <v>0</v>
      </c>
      <c r="J117" s="25">
        <f t="shared" si="6"/>
        <v>0</v>
      </c>
      <c r="K117" s="25">
        <f t="shared" si="6"/>
        <v>0</v>
      </c>
      <c r="L117" s="25">
        <f t="shared" si="6"/>
        <v>0</v>
      </c>
      <c r="M117" s="25">
        <f t="shared" si="6"/>
        <v>0</v>
      </c>
      <c r="N117" s="25">
        <f t="shared" si="6"/>
        <v>0</v>
      </c>
      <c r="O117" s="25">
        <f t="shared" si="6"/>
        <v>0</v>
      </c>
      <c r="P117" s="25">
        <f t="shared" si="6"/>
        <v>0</v>
      </c>
      <c r="Q117" s="25">
        <f t="shared" si="6"/>
        <v>0</v>
      </c>
      <c r="R117" s="25">
        <f t="shared" si="6"/>
        <v>0</v>
      </c>
      <c r="S117" s="25">
        <f t="shared" si="6"/>
        <v>0</v>
      </c>
      <c r="T117" s="25">
        <f t="shared" si="6"/>
        <v>0</v>
      </c>
    </row>
    <row r="118" spans="1:20" s="26" customFormat="1" ht="15.75">
      <c r="A118" s="24" t="s">
        <v>61</v>
      </c>
      <c r="B118" s="25">
        <f aca="true" t="shared" si="7" ref="B118:T119">+B42</f>
        <v>0</v>
      </c>
      <c r="C118" s="25">
        <f t="shared" si="7"/>
        <v>0</v>
      </c>
      <c r="D118" s="25">
        <f t="shared" si="7"/>
        <v>0</v>
      </c>
      <c r="E118" s="25">
        <f t="shared" si="7"/>
        <v>0</v>
      </c>
      <c r="F118" s="25">
        <f t="shared" si="7"/>
        <v>0</v>
      </c>
      <c r="G118" s="25">
        <f t="shared" si="7"/>
        <v>0</v>
      </c>
      <c r="H118" s="25">
        <f t="shared" si="7"/>
        <v>0</v>
      </c>
      <c r="I118" s="25">
        <f t="shared" si="7"/>
        <v>0</v>
      </c>
      <c r="J118" s="25">
        <f t="shared" si="7"/>
        <v>0</v>
      </c>
      <c r="K118" s="25">
        <f t="shared" si="7"/>
        <v>0</v>
      </c>
      <c r="L118" s="25">
        <f t="shared" si="7"/>
        <v>0</v>
      </c>
      <c r="M118" s="25">
        <f t="shared" si="7"/>
        <v>0</v>
      </c>
      <c r="N118" s="25">
        <f t="shared" si="7"/>
        <v>0</v>
      </c>
      <c r="O118" s="25">
        <f t="shared" si="7"/>
        <v>0</v>
      </c>
      <c r="P118" s="25">
        <f t="shared" si="7"/>
        <v>0</v>
      </c>
      <c r="Q118" s="25">
        <f t="shared" si="7"/>
        <v>0</v>
      </c>
      <c r="R118" s="25">
        <f t="shared" si="7"/>
        <v>0</v>
      </c>
      <c r="S118" s="25">
        <f t="shared" si="7"/>
        <v>0</v>
      </c>
      <c r="T118" s="25">
        <f t="shared" si="7"/>
        <v>0</v>
      </c>
    </row>
    <row r="119" spans="1:20" s="29" customFormat="1" ht="30" customHeight="1">
      <c r="A119" s="27" t="s">
        <v>31</v>
      </c>
      <c r="B119" s="28">
        <f t="shared" si="7"/>
        <v>1</v>
      </c>
      <c r="C119" s="28">
        <f t="shared" si="7"/>
        <v>2</v>
      </c>
      <c r="D119" s="28">
        <f t="shared" si="7"/>
        <v>3</v>
      </c>
      <c r="E119" s="28">
        <f t="shared" si="7"/>
        <v>4</v>
      </c>
      <c r="F119" s="28">
        <f t="shared" si="7"/>
        <v>5</v>
      </c>
      <c r="G119" s="28">
        <f t="shared" si="7"/>
        <v>6</v>
      </c>
      <c r="H119" s="28">
        <f t="shared" si="7"/>
        <v>7</v>
      </c>
      <c r="I119" s="28">
        <f t="shared" si="7"/>
        <v>8</v>
      </c>
      <c r="J119" s="28">
        <f t="shared" si="7"/>
        <v>9</v>
      </c>
      <c r="K119" s="28">
        <f t="shared" si="7"/>
        <v>10</v>
      </c>
      <c r="L119" s="28">
        <f t="shared" si="7"/>
        <v>11</v>
      </c>
      <c r="M119" s="28">
        <f t="shared" si="7"/>
        <v>12</v>
      </c>
      <c r="N119" s="28">
        <f t="shared" si="7"/>
        <v>13</v>
      </c>
      <c r="O119" s="28">
        <f t="shared" si="7"/>
        <v>14</v>
      </c>
      <c r="P119" s="28">
        <f t="shared" si="7"/>
        <v>15</v>
      </c>
      <c r="Q119" s="28">
        <f t="shared" si="7"/>
        <v>16</v>
      </c>
      <c r="R119" s="28">
        <f t="shared" si="7"/>
        <v>17</v>
      </c>
      <c r="S119" s="28">
        <f t="shared" si="7"/>
        <v>18</v>
      </c>
      <c r="T119" s="28">
        <f t="shared" si="7"/>
        <v>19</v>
      </c>
    </row>
    <row r="120" spans="1:20" ht="15" customHeight="1">
      <c r="A120" s="30">
        <f>+A44</f>
        <v>1</v>
      </c>
      <c r="B120" s="31"/>
      <c r="C120" s="32">
        <f>+Tarifas!$D$6</f>
        <v>6</v>
      </c>
      <c r="D120" s="33">
        <f>+Tarifas!$D$7</f>
        <v>6.5</v>
      </c>
      <c r="E120" s="33">
        <f>+Tarifas!$D$8</f>
        <v>7</v>
      </c>
      <c r="F120" s="33">
        <f>+Tarifas!$D$9</f>
        <v>7</v>
      </c>
      <c r="G120" s="33">
        <f>+Tarifas!$D$10</f>
        <v>8</v>
      </c>
      <c r="H120" s="33">
        <f>+Tarifas!$D$11</f>
        <v>8</v>
      </c>
      <c r="I120" s="33">
        <f>+Tarifas!$D$12</f>
        <v>8</v>
      </c>
      <c r="J120" s="33">
        <f>+Tarifas!$D$13</f>
        <v>8</v>
      </c>
      <c r="K120" s="33">
        <f>+Tarifas!$D$14</f>
        <v>8</v>
      </c>
      <c r="L120" s="33">
        <f>+Tarifas!$D$15</f>
        <v>9.2</v>
      </c>
      <c r="M120" s="33">
        <f>+Tarifas!$D$16</f>
        <v>9.2</v>
      </c>
      <c r="N120" s="33">
        <f>+Tarifas!$D$17</f>
        <v>9.2</v>
      </c>
      <c r="O120" s="33">
        <f>+Tarifas!$D$18</f>
        <v>9.2</v>
      </c>
      <c r="P120" s="33">
        <f>+Tarifas!$D$19</f>
        <v>9.2</v>
      </c>
      <c r="Q120" s="33">
        <f>+Tarifas!$D$20</f>
        <v>9.2</v>
      </c>
      <c r="R120" s="33">
        <f>+Tarifas!$D$21</f>
        <v>9.2</v>
      </c>
      <c r="S120" s="33">
        <f>+Tarifas!$D$22</f>
        <v>9.2</v>
      </c>
      <c r="T120" s="33">
        <f>+Tarifas!$D$23</f>
        <v>9.2</v>
      </c>
    </row>
    <row r="121" spans="1:20" ht="15">
      <c r="A121" s="30">
        <f aca="true" t="shared" si="8" ref="A121:A138">+A45</f>
        <v>2</v>
      </c>
      <c r="B121" s="30"/>
      <c r="C121" s="31"/>
      <c r="D121" s="32">
        <f>+Tarifas!$D$6</f>
        <v>6</v>
      </c>
      <c r="E121" s="33">
        <f>+Tarifas!$D$7</f>
        <v>6.5</v>
      </c>
      <c r="F121" s="33">
        <f>+Tarifas!$D$8</f>
        <v>7</v>
      </c>
      <c r="G121" s="33">
        <f>+Tarifas!$D$9</f>
        <v>7</v>
      </c>
      <c r="H121" s="33">
        <f>+Tarifas!$D$10</f>
        <v>8</v>
      </c>
      <c r="I121" s="33">
        <f>+Tarifas!$D$11</f>
        <v>8</v>
      </c>
      <c r="J121" s="33">
        <f>+Tarifas!$D$12</f>
        <v>8</v>
      </c>
      <c r="K121" s="33">
        <f>+Tarifas!$D$13</f>
        <v>8</v>
      </c>
      <c r="L121" s="33">
        <f>+Tarifas!$D$14</f>
        <v>8</v>
      </c>
      <c r="M121" s="33">
        <f>+Tarifas!$D$15</f>
        <v>9.2</v>
      </c>
      <c r="N121" s="33">
        <f>+Tarifas!$D$16</f>
        <v>9.2</v>
      </c>
      <c r="O121" s="33">
        <f>+Tarifas!$D$17</f>
        <v>9.2</v>
      </c>
      <c r="P121" s="33">
        <f>+Tarifas!$D$18</f>
        <v>9.2</v>
      </c>
      <c r="Q121" s="33">
        <f>+Tarifas!$D$19</f>
        <v>9.2</v>
      </c>
      <c r="R121" s="33">
        <f>+Tarifas!$D$20</f>
        <v>9.2</v>
      </c>
      <c r="S121" s="33">
        <f>+Tarifas!$D$21</f>
        <v>9.2</v>
      </c>
      <c r="T121" s="33">
        <f>+Tarifas!$D$22</f>
        <v>9.2</v>
      </c>
    </row>
    <row r="122" spans="1:20" ht="15">
      <c r="A122" s="30">
        <f t="shared" si="8"/>
        <v>3</v>
      </c>
      <c r="B122" s="30"/>
      <c r="C122" s="30"/>
      <c r="D122" s="31"/>
      <c r="E122" s="32">
        <f>+Tarifas!$D$6</f>
        <v>6</v>
      </c>
      <c r="F122" s="33">
        <f>+Tarifas!$D$7</f>
        <v>6.5</v>
      </c>
      <c r="G122" s="33">
        <f>+Tarifas!$D$8</f>
        <v>7</v>
      </c>
      <c r="H122" s="33">
        <f>+Tarifas!$D$9</f>
        <v>7</v>
      </c>
      <c r="I122" s="33">
        <f>+Tarifas!$D$10</f>
        <v>8</v>
      </c>
      <c r="J122" s="33">
        <f>+Tarifas!$D$11</f>
        <v>8</v>
      </c>
      <c r="K122" s="33">
        <f>+Tarifas!$D$12</f>
        <v>8</v>
      </c>
      <c r="L122" s="33">
        <f>+Tarifas!$D$13</f>
        <v>8</v>
      </c>
      <c r="M122" s="33">
        <f>+Tarifas!$D$14</f>
        <v>8</v>
      </c>
      <c r="N122" s="33">
        <f>+Tarifas!$D$15</f>
        <v>9.2</v>
      </c>
      <c r="O122" s="33">
        <f>+Tarifas!$D$16</f>
        <v>9.2</v>
      </c>
      <c r="P122" s="33">
        <f>+Tarifas!$D$17</f>
        <v>9.2</v>
      </c>
      <c r="Q122" s="33">
        <f>+Tarifas!$D$18</f>
        <v>9.2</v>
      </c>
      <c r="R122" s="33">
        <f>+Tarifas!$D$19</f>
        <v>9.2</v>
      </c>
      <c r="S122" s="33">
        <f>+Tarifas!$D$20</f>
        <v>9.2</v>
      </c>
      <c r="T122" s="33">
        <f>+Tarifas!$D$21</f>
        <v>9.2</v>
      </c>
    </row>
    <row r="123" spans="1:20" ht="15">
      <c r="A123" s="30">
        <f t="shared" si="8"/>
        <v>4</v>
      </c>
      <c r="B123" s="30"/>
      <c r="C123" s="30"/>
      <c r="D123" s="34"/>
      <c r="E123" s="31"/>
      <c r="F123" s="32">
        <f>+Tarifas!$D$6</f>
        <v>6</v>
      </c>
      <c r="G123" s="33">
        <f>+Tarifas!$D$7</f>
        <v>6.5</v>
      </c>
      <c r="H123" s="33">
        <f>+Tarifas!$D$8</f>
        <v>7</v>
      </c>
      <c r="I123" s="33">
        <f>+Tarifas!$D$9</f>
        <v>7</v>
      </c>
      <c r="J123" s="33">
        <f>+Tarifas!$D$10</f>
        <v>8</v>
      </c>
      <c r="K123" s="33">
        <f>+Tarifas!$D$11</f>
        <v>8</v>
      </c>
      <c r="L123" s="33">
        <f>+Tarifas!$D$12</f>
        <v>8</v>
      </c>
      <c r="M123" s="33">
        <f>+Tarifas!$D$13</f>
        <v>8</v>
      </c>
      <c r="N123" s="33">
        <f>+Tarifas!$D$14</f>
        <v>8</v>
      </c>
      <c r="O123" s="33">
        <f>+Tarifas!$D$15</f>
        <v>9.2</v>
      </c>
      <c r="P123" s="33">
        <f>+Tarifas!$D$16</f>
        <v>9.2</v>
      </c>
      <c r="Q123" s="33">
        <f>+Tarifas!$D$17</f>
        <v>9.2</v>
      </c>
      <c r="R123" s="33">
        <f>+Tarifas!$D$18</f>
        <v>9.2</v>
      </c>
      <c r="S123" s="33">
        <f>+Tarifas!$D$19</f>
        <v>9.2</v>
      </c>
      <c r="T123" s="33">
        <f>+Tarifas!$D$20</f>
        <v>9.2</v>
      </c>
    </row>
    <row r="124" spans="1:20" ht="15">
      <c r="A124" s="30">
        <f t="shared" si="8"/>
        <v>5</v>
      </c>
      <c r="B124" s="30"/>
      <c r="C124" s="30"/>
      <c r="D124" s="35"/>
      <c r="E124" s="35"/>
      <c r="F124" s="31"/>
      <c r="G124" s="32">
        <f>+Tarifas!$D$6</f>
        <v>6</v>
      </c>
      <c r="H124" s="33">
        <f>+Tarifas!$D$7</f>
        <v>6.5</v>
      </c>
      <c r="I124" s="33">
        <f>+Tarifas!$D$8</f>
        <v>7</v>
      </c>
      <c r="J124" s="33">
        <f>+Tarifas!$D$9</f>
        <v>7</v>
      </c>
      <c r="K124" s="33">
        <f>+Tarifas!$D$10</f>
        <v>8</v>
      </c>
      <c r="L124" s="33">
        <f>+Tarifas!$D$11</f>
        <v>8</v>
      </c>
      <c r="M124" s="33">
        <f>+Tarifas!$D$12</f>
        <v>8</v>
      </c>
      <c r="N124" s="33">
        <f>+Tarifas!$D$13</f>
        <v>8</v>
      </c>
      <c r="O124" s="33">
        <f>+Tarifas!$D$14</f>
        <v>8</v>
      </c>
      <c r="P124" s="33">
        <f>+Tarifas!$D$15</f>
        <v>9.2</v>
      </c>
      <c r="Q124" s="33">
        <f>+Tarifas!$D$16</f>
        <v>9.2</v>
      </c>
      <c r="R124" s="33">
        <f>+Tarifas!$D$17</f>
        <v>9.2</v>
      </c>
      <c r="S124" s="33">
        <f>+Tarifas!$D$18</f>
        <v>9.2</v>
      </c>
      <c r="T124" s="33">
        <f>+Tarifas!$D$19</f>
        <v>9.2</v>
      </c>
    </row>
    <row r="125" spans="1:20" ht="15">
      <c r="A125" s="30">
        <f t="shared" si="8"/>
        <v>6</v>
      </c>
      <c r="B125" s="30"/>
      <c r="C125" s="30"/>
      <c r="D125" s="35"/>
      <c r="E125" s="35"/>
      <c r="F125" s="35"/>
      <c r="G125" s="31"/>
      <c r="H125" s="32">
        <f>+Tarifas!$D$6</f>
        <v>6</v>
      </c>
      <c r="I125" s="33">
        <f>+Tarifas!$D$7</f>
        <v>6.5</v>
      </c>
      <c r="J125" s="33">
        <f>+Tarifas!$D$8</f>
        <v>7</v>
      </c>
      <c r="K125" s="33">
        <f>+Tarifas!$D$9</f>
        <v>7</v>
      </c>
      <c r="L125" s="33">
        <f>+Tarifas!$D$10</f>
        <v>8</v>
      </c>
      <c r="M125" s="33">
        <f>+Tarifas!$D$11</f>
        <v>8</v>
      </c>
      <c r="N125" s="33">
        <f>+Tarifas!$D$12</f>
        <v>8</v>
      </c>
      <c r="O125" s="33">
        <f>+Tarifas!$D$13</f>
        <v>8</v>
      </c>
      <c r="P125" s="33">
        <f>+Tarifas!$D$14</f>
        <v>8</v>
      </c>
      <c r="Q125" s="33">
        <f>+Tarifas!$D$15</f>
        <v>9.2</v>
      </c>
      <c r="R125" s="33">
        <f>+Tarifas!$D$16</f>
        <v>9.2</v>
      </c>
      <c r="S125" s="33">
        <f>+Tarifas!$D$17</f>
        <v>9.2</v>
      </c>
      <c r="T125" s="33">
        <f>+Tarifas!$D$18</f>
        <v>9.2</v>
      </c>
    </row>
    <row r="126" spans="1:20" ht="15">
      <c r="A126" s="30">
        <f t="shared" si="8"/>
        <v>7</v>
      </c>
      <c r="B126" s="30"/>
      <c r="C126" s="30"/>
      <c r="D126" s="35"/>
      <c r="E126" s="35"/>
      <c r="F126" s="35"/>
      <c r="G126" s="36"/>
      <c r="H126" s="31"/>
      <c r="I126" s="32">
        <f>+Tarifas!$D$6</f>
        <v>6</v>
      </c>
      <c r="J126" s="33">
        <f>+Tarifas!$D$7</f>
        <v>6.5</v>
      </c>
      <c r="K126" s="33">
        <f>+Tarifas!$D$8</f>
        <v>7</v>
      </c>
      <c r="L126" s="33">
        <f>+Tarifas!$D$9</f>
        <v>7</v>
      </c>
      <c r="M126" s="33">
        <f>+Tarifas!$D$10</f>
        <v>8</v>
      </c>
      <c r="N126" s="33">
        <f>+Tarifas!$D$11</f>
        <v>8</v>
      </c>
      <c r="O126" s="33">
        <f>+Tarifas!$D$12</f>
        <v>8</v>
      </c>
      <c r="P126" s="33">
        <f>+Tarifas!$D$13</f>
        <v>8</v>
      </c>
      <c r="Q126" s="33">
        <f>+Tarifas!$D$14</f>
        <v>8</v>
      </c>
      <c r="R126" s="33">
        <f>+Tarifas!$D$15</f>
        <v>9.2</v>
      </c>
      <c r="S126" s="33">
        <f>+Tarifas!$D$16</f>
        <v>9.2</v>
      </c>
      <c r="T126" s="33">
        <f>+Tarifas!$D$17</f>
        <v>9.2</v>
      </c>
    </row>
    <row r="127" spans="1:20" ht="15">
      <c r="A127" s="30">
        <f t="shared" si="8"/>
        <v>8</v>
      </c>
      <c r="B127" s="30"/>
      <c r="C127" s="30"/>
      <c r="D127" s="35"/>
      <c r="E127" s="35"/>
      <c r="F127" s="35"/>
      <c r="G127" s="36"/>
      <c r="H127" s="36"/>
      <c r="I127" s="31"/>
      <c r="J127" s="32">
        <f>+Tarifas!$D$6</f>
        <v>6</v>
      </c>
      <c r="K127" s="33">
        <f>+Tarifas!$D$7</f>
        <v>6.5</v>
      </c>
      <c r="L127" s="33">
        <f>+Tarifas!$D$8</f>
        <v>7</v>
      </c>
      <c r="M127" s="33">
        <f>+Tarifas!$D$9</f>
        <v>7</v>
      </c>
      <c r="N127" s="33">
        <f>+Tarifas!$D$10</f>
        <v>8</v>
      </c>
      <c r="O127" s="33">
        <f>+Tarifas!$D$11</f>
        <v>8</v>
      </c>
      <c r="P127" s="33">
        <f>+Tarifas!$D$12</f>
        <v>8</v>
      </c>
      <c r="Q127" s="33">
        <f>+Tarifas!$D$13</f>
        <v>8</v>
      </c>
      <c r="R127" s="33">
        <f>+Tarifas!$D$14</f>
        <v>8</v>
      </c>
      <c r="S127" s="33">
        <f>+Tarifas!$D$15</f>
        <v>9.2</v>
      </c>
      <c r="T127" s="33">
        <f>+Tarifas!$D$16</f>
        <v>9.2</v>
      </c>
    </row>
    <row r="128" spans="1:20" ht="15">
      <c r="A128" s="30">
        <f t="shared" si="8"/>
        <v>9</v>
      </c>
      <c r="B128" s="30"/>
      <c r="C128" s="30"/>
      <c r="D128" s="35"/>
      <c r="E128" s="35"/>
      <c r="F128" s="35"/>
      <c r="G128" s="36"/>
      <c r="H128" s="36"/>
      <c r="I128" s="36"/>
      <c r="J128" s="31"/>
      <c r="K128" s="32">
        <f>+Tarifas!$D$6</f>
        <v>6</v>
      </c>
      <c r="L128" s="33">
        <f>+Tarifas!$D$7</f>
        <v>6.5</v>
      </c>
      <c r="M128" s="33">
        <f>+Tarifas!$D$8</f>
        <v>7</v>
      </c>
      <c r="N128" s="33">
        <f>+Tarifas!$D$9</f>
        <v>7</v>
      </c>
      <c r="O128" s="33">
        <f>+Tarifas!$D$10</f>
        <v>8</v>
      </c>
      <c r="P128" s="33">
        <f>+Tarifas!$D$11</f>
        <v>8</v>
      </c>
      <c r="Q128" s="33">
        <f>+Tarifas!$D$12</f>
        <v>8</v>
      </c>
      <c r="R128" s="33">
        <f>+Tarifas!$D$13</f>
        <v>8</v>
      </c>
      <c r="S128" s="33">
        <f>+Tarifas!$D$14</f>
        <v>8</v>
      </c>
      <c r="T128" s="33">
        <f>+Tarifas!$D$15</f>
        <v>9.2</v>
      </c>
    </row>
    <row r="129" spans="1:20" ht="15">
      <c r="A129" s="30">
        <f t="shared" si="8"/>
        <v>10</v>
      </c>
      <c r="B129" s="30"/>
      <c r="C129" s="30"/>
      <c r="D129" s="35"/>
      <c r="E129" s="35"/>
      <c r="F129" s="35"/>
      <c r="G129" s="36"/>
      <c r="H129" s="36"/>
      <c r="I129" s="36"/>
      <c r="J129" s="36"/>
      <c r="K129" s="31"/>
      <c r="L129" s="32">
        <f>+Tarifas!$D$6</f>
        <v>6</v>
      </c>
      <c r="M129" s="33">
        <f>+Tarifas!$D$7</f>
        <v>6.5</v>
      </c>
      <c r="N129" s="33">
        <f>+Tarifas!$D$8</f>
        <v>7</v>
      </c>
      <c r="O129" s="33">
        <f>+Tarifas!$D$9</f>
        <v>7</v>
      </c>
      <c r="P129" s="33">
        <f>+Tarifas!$D$10</f>
        <v>8</v>
      </c>
      <c r="Q129" s="33">
        <f>+Tarifas!$D$11</f>
        <v>8</v>
      </c>
      <c r="R129" s="33">
        <f>+Tarifas!$D$12</f>
        <v>8</v>
      </c>
      <c r="S129" s="33">
        <f>+Tarifas!$D$13</f>
        <v>8</v>
      </c>
      <c r="T129" s="33">
        <f>+Tarifas!$D$14</f>
        <v>8</v>
      </c>
    </row>
    <row r="130" spans="1:20" ht="15">
      <c r="A130" s="30">
        <f t="shared" si="8"/>
        <v>11</v>
      </c>
      <c r="B130" s="30"/>
      <c r="C130" s="30"/>
      <c r="D130" s="35"/>
      <c r="E130" s="35"/>
      <c r="F130" s="35"/>
      <c r="G130" s="36"/>
      <c r="H130" s="36"/>
      <c r="I130" s="36"/>
      <c r="J130" s="36"/>
      <c r="K130" s="36"/>
      <c r="L130" s="31"/>
      <c r="M130" s="32">
        <f>+Tarifas!$D$6</f>
        <v>6</v>
      </c>
      <c r="N130" s="33">
        <f>+Tarifas!$D$7</f>
        <v>6.5</v>
      </c>
      <c r="O130" s="33">
        <f>+Tarifas!$D$8</f>
        <v>7</v>
      </c>
      <c r="P130" s="33">
        <f>+Tarifas!$D$9</f>
        <v>7</v>
      </c>
      <c r="Q130" s="33">
        <f>+Tarifas!$D$10</f>
        <v>8</v>
      </c>
      <c r="R130" s="33">
        <f>+Tarifas!$D$11</f>
        <v>8</v>
      </c>
      <c r="S130" s="33">
        <f>+Tarifas!$D$12</f>
        <v>8</v>
      </c>
      <c r="T130" s="33">
        <f>+Tarifas!$D$13</f>
        <v>8</v>
      </c>
    </row>
    <row r="131" spans="1:20" ht="15">
      <c r="A131" s="30">
        <f t="shared" si="8"/>
        <v>12</v>
      </c>
      <c r="B131" s="30"/>
      <c r="C131" s="30"/>
      <c r="D131" s="35"/>
      <c r="E131" s="35"/>
      <c r="F131" s="35"/>
      <c r="G131" s="36"/>
      <c r="H131" s="36"/>
      <c r="I131" s="36"/>
      <c r="J131" s="36"/>
      <c r="K131" s="36"/>
      <c r="L131" s="36"/>
      <c r="M131" s="31"/>
      <c r="N131" s="32">
        <f>+Tarifas!$D$6</f>
        <v>6</v>
      </c>
      <c r="O131" s="33">
        <f>+Tarifas!$D$7</f>
        <v>6.5</v>
      </c>
      <c r="P131" s="33">
        <f>+Tarifas!$D$8</f>
        <v>7</v>
      </c>
      <c r="Q131" s="33">
        <f>+Tarifas!$D$9</f>
        <v>7</v>
      </c>
      <c r="R131" s="33">
        <f>+Tarifas!$D$10</f>
        <v>8</v>
      </c>
      <c r="S131" s="33">
        <f>+Tarifas!$D$11</f>
        <v>8</v>
      </c>
      <c r="T131" s="33">
        <f>+Tarifas!$D$12</f>
        <v>8</v>
      </c>
    </row>
    <row r="132" spans="1:20" ht="15">
      <c r="A132" s="30">
        <f t="shared" si="8"/>
        <v>13</v>
      </c>
      <c r="B132" s="30"/>
      <c r="C132" s="30"/>
      <c r="D132" s="35"/>
      <c r="E132" s="35"/>
      <c r="F132" s="35"/>
      <c r="G132" s="36"/>
      <c r="H132" s="36"/>
      <c r="I132" s="36"/>
      <c r="J132" s="36"/>
      <c r="K132" s="36"/>
      <c r="L132" s="36"/>
      <c r="M132" s="36"/>
      <c r="N132" s="31"/>
      <c r="O132" s="32">
        <f>+Tarifas!$D$6</f>
        <v>6</v>
      </c>
      <c r="P132" s="33">
        <f>+Tarifas!$D$7</f>
        <v>6.5</v>
      </c>
      <c r="Q132" s="33">
        <f>+Tarifas!$D$8</f>
        <v>7</v>
      </c>
      <c r="R132" s="33">
        <f>+Tarifas!$D$9</f>
        <v>7</v>
      </c>
      <c r="S132" s="33">
        <f>+Tarifas!$D$10</f>
        <v>8</v>
      </c>
      <c r="T132" s="33">
        <f>+Tarifas!$D$11</f>
        <v>8</v>
      </c>
    </row>
    <row r="133" spans="1:20" ht="15">
      <c r="A133" s="30">
        <f t="shared" si="8"/>
        <v>14</v>
      </c>
      <c r="B133" s="30"/>
      <c r="C133" s="30"/>
      <c r="D133" s="35"/>
      <c r="E133" s="35"/>
      <c r="F133" s="35"/>
      <c r="G133" s="36"/>
      <c r="H133" s="36"/>
      <c r="I133" s="36"/>
      <c r="J133" s="36"/>
      <c r="K133" s="36"/>
      <c r="L133" s="36"/>
      <c r="M133" s="36"/>
      <c r="N133" s="36"/>
      <c r="O133" s="31"/>
      <c r="P133" s="32">
        <f>+Tarifas!$D$6</f>
        <v>6</v>
      </c>
      <c r="Q133" s="33">
        <f>+Tarifas!$D$7</f>
        <v>6.5</v>
      </c>
      <c r="R133" s="33">
        <f>+Tarifas!$D$8</f>
        <v>7</v>
      </c>
      <c r="S133" s="33">
        <f>+Tarifas!$D$9</f>
        <v>7</v>
      </c>
      <c r="T133" s="33">
        <f>+Tarifas!$D$10</f>
        <v>8</v>
      </c>
    </row>
    <row r="134" spans="1:20" ht="15">
      <c r="A134" s="30">
        <f t="shared" si="8"/>
        <v>15</v>
      </c>
      <c r="B134" s="30"/>
      <c r="C134" s="30"/>
      <c r="D134" s="35"/>
      <c r="E134" s="35"/>
      <c r="F134" s="35"/>
      <c r="G134" s="36"/>
      <c r="H134" s="36"/>
      <c r="I134" s="36"/>
      <c r="J134" s="36"/>
      <c r="K134" s="36"/>
      <c r="L134" s="36"/>
      <c r="M134" s="36"/>
      <c r="N134" s="36"/>
      <c r="O134" s="36"/>
      <c r="P134" s="31"/>
      <c r="Q134" s="32">
        <f>+Tarifas!$D$6</f>
        <v>6</v>
      </c>
      <c r="R134" s="33">
        <f>+Tarifas!$D$7</f>
        <v>6.5</v>
      </c>
      <c r="S134" s="33">
        <f>+Tarifas!$D$8</f>
        <v>7</v>
      </c>
      <c r="T134" s="33">
        <f>+Tarifas!$D$9</f>
        <v>7</v>
      </c>
    </row>
    <row r="135" spans="1:20" ht="15">
      <c r="A135" s="30">
        <f t="shared" si="8"/>
        <v>16</v>
      </c>
      <c r="B135" s="30"/>
      <c r="C135" s="30"/>
      <c r="D135" s="35"/>
      <c r="E135" s="35"/>
      <c r="F135" s="35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1"/>
      <c r="R135" s="32">
        <f>+Tarifas!$D$6</f>
        <v>6</v>
      </c>
      <c r="S135" s="33">
        <f>+Tarifas!$D$7</f>
        <v>6.5</v>
      </c>
      <c r="T135" s="33">
        <f>+Tarifas!$D$8</f>
        <v>7</v>
      </c>
    </row>
    <row r="136" spans="1:20" ht="15">
      <c r="A136" s="30">
        <f t="shared" si="8"/>
        <v>17</v>
      </c>
      <c r="B136" s="30"/>
      <c r="C136" s="30"/>
      <c r="D136" s="35"/>
      <c r="E136" s="35"/>
      <c r="F136" s="35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1"/>
      <c r="S136" s="32">
        <f>+Tarifas!$D$6</f>
        <v>6</v>
      </c>
      <c r="T136" s="33">
        <f>+Tarifas!$D$7</f>
        <v>6.5</v>
      </c>
    </row>
    <row r="137" spans="1:20" ht="15">
      <c r="A137" s="30">
        <f t="shared" si="8"/>
        <v>18</v>
      </c>
      <c r="B137" s="30"/>
      <c r="C137" s="30"/>
      <c r="D137" s="35"/>
      <c r="E137" s="35"/>
      <c r="F137" s="35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1"/>
      <c r="T137" s="32">
        <f>+Tarifas!$D$6</f>
        <v>6</v>
      </c>
    </row>
    <row r="138" spans="1:20" ht="15">
      <c r="A138" s="30">
        <f t="shared" si="8"/>
        <v>19</v>
      </c>
      <c r="B138" s="30"/>
      <c r="C138" s="30"/>
      <c r="D138" s="35"/>
      <c r="E138" s="35"/>
      <c r="F138" s="35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1"/>
    </row>
    <row r="139" ht="15">
      <c r="A139" s="23"/>
    </row>
    <row r="140" spans="1:3" ht="15">
      <c r="A140" s="23" t="s">
        <v>14</v>
      </c>
      <c r="C140" s="37">
        <v>0.1</v>
      </c>
    </row>
    <row r="141" spans="1:3" ht="15">
      <c r="A141" s="23" t="s">
        <v>16</v>
      </c>
      <c r="C141" s="37">
        <v>0.1</v>
      </c>
    </row>
    <row r="142" spans="1:3" ht="15">
      <c r="A142" s="11" t="s">
        <v>18</v>
      </c>
      <c r="C142" s="37">
        <v>0.5</v>
      </c>
    </row>
    <row r="143" spans="1:3" ht="15">
      <c r="A143" s="11" t="s">
        <v>20</v>
      </c>
      <c r="C143" s="37">
        <v>0</v>
      </c>
    </row>
  </sheetData>
  <sheetProtection/>
  <printOptions/>
  <pageMargins left="0.3937007874015748" right="0.3937007874015748" top="1.968503937007874" bottom="0.3937007874015748" header="0.31496062992125984" footer="0.31496062992125984"/>
  <pageSetup fitToHeight="3" horizontalDpi="600" verticalDpi="600" orientation="landscape" paperSize="5" scale="46" r:id="rId2"/>
  <headerFooter scaleWithDoc="0">
    <oddHeader>&amp;R&amp;G</oddHeader>
  </headerFooter>
  <rowBreaks count="2" manualBreakCount="2">
    <brk id="68" max="19" man="1"/>
    <brk id="106" max="1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</dc:creator>
  <cp:keywords/>
  <dc:description/>
  <cp:lastModifiedBy>Sebastian</cp:lastModifiedBy>
  <cp:lastPrinted>2014-07-07T17:53:24Z</cp:lastPrinted>
  <dcterms:created xsi:type="dcterms:W3CDTF">2014-02-04T14:25:37Z</dcterms:created>
  <dcterms:modified xsi:type="dcterms:W3CDTF">2015-03-12T13:10:13Z</dcterms:modified>
  <cp:category/>
  <cp:version/>
  <cp:contentType/>
  <cp:contentStatus/>
</cp:coreProperties>
</file>